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https://irvnnijmegen.sharepoint.com/sites/P-Opgave15000woningen/Shared Documents/Woonfonds NIjmegen/Woonfonds/Aanvraag en beoordeling/Eindversies/"/>
    </mc:Choice>
  </mc:AlternateContent>
  <xr:revisionPtr revIDLastSave="0" documentId="8_{3E515FCB-A93F-48A4-B78E-4F22AC279339}" xr6:coauthVersionLast="47" xr6:coauthVersionMax="47" xr10:uidLastSave="{00000000-0000-0000-0000-000000000000}"/>
  <bookViews>
    <workbookView xWindow="-120" yWindow="-120" windowWidth="29040" windowHeight="15840" firstSheet="1" activeTab="1" xr2:uid="{9D9F804F-2EF6-4124-BC39-10DF4B08E61A}"/>
  </bookViews>
  <sheets>
    <sheet name="Invulblad" sheetId="1" r:id="rId1"/>
    <sheet name="Voorbeeld invulblad " sheetId="3" r:id="rId2"/>
    <sheet name="Voorbeelden " sheetId="4" r:id="rId3"/>
  </sheets>
  <definedNames>
    <definedName name="_xlnm._FilterDatabase" localSheetId="0" hidden="1">Invulblad!#REF!</definedName>
    <definedName name="_xlnm._FilterDatabase" localSheetId="1" hidden="1">'Voorbeeld invulblad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1" l="1"/>
  <c r="E14" i="3"/>
  <c r="E39" i="3"/>
  <c r="E23" i="3" s="1"/>
  <c r="E46" i="3"/>
  <c r="E51" i="3"/>
  <c r="E52" i="3"/>
  <c r="E53" i="3"/>
  <c r="E54" i="3"/>
  <c r="E55" i="3"/>
  <c r="E57" i="3"/>
  <c r="E58" i="3"/>
  <c r="E61" i="3"/>
  <c r="E62" i="3"/>
  <c r="E63" i="3"/>
  <c r="E64" i="3"/>
  <c r="E65" i="3"/>
  <c r="E66" i="3"/>
  <c r="E67" i="3"/>
  <c r="E14" i="1"/>
  <c r="E39" i="1"/>
  <c r="E23" i="1" s="1"/>
  <c r="E67" i="1"/>
  <c r="E59" i="3" l="1"/>
  <c r="E60" i="3"/>
  <c r="E60" i="1"/>
  <c r="E63" i="1"/>
  <c r="E48" i="1"/>
  <c r="E48" i="3"/>
  <c r="E24" i="1"/>
  <c r="E55" i="1"/>
  <c r="E59" i="1"/>
  <c r="E24" i="3"/>
  <c r="E65" i="1"/>
  <c r="E66" i="1"/>
  <c r="E54" i="1"/>
  <c r="E53" i="1"/>
  <c r="E52" i="1"/>
  <c r="E51" i="1"/>
  <c r="E64" i="1"/>
  <c r="E57" i="1" l="1"/>
  <c r="E61" i="1"/>
  <c r="E62" i="1"/>
  <c r="E58" i="1"/>
</calcChain>
</file>

<file path=xl/sharedStrings.xml><?xml version="1.0" encoding="utf-8"?>
<sst xmlns="http://schemas.openxmlformats.org/spreadsheetml/2006/main" count="228" uniqueCount="99">
  <si>
    <t>EXCEL AANVRAAGFORMULIER WOONFONDS NIJMEGEN 2025</t>
  </si>
  <si>
    <t xml:space="preserve">Project: </t>
  </si>
  <si>
    <t>Projectnaam hier invullen</t>
  </si>
  <si>
    <t xml:space="preserve">Het Woonfonds Nijmegen is bedoeld voor woningbouwprojecten in de gemeente Nijmegen die planologisch ver genoeg zijn om in 2025/2026 te starten, maar door veranderde omstandigheden de business case niet meer kunnen rond rekenen.                            </t>
  </si>
  <si>
    <t>Alleen voor projecten met een minimale omvang van 11 woningen, een minimaal aandeel van 66% betaalbare woningen kan een aanvraag worden ingediend. Zie voor de overige vereisten de Regeling Woonfonds Nijmegen 2025.</t>
  </si>
  <si>
    <t xml:space="preserve">Aan dit voorbeeld kunt u geen rechten ontlenen en wij staan niet in voor eventuele fouten in deze Excel inclusief de formules. De aanvrager is en blijft altijd verantwoordelijk voor het aanleveren van de juiste gegevens. </t>
  </si>
  <si>
    <t>Dit document dient in PDF vorm te worden toegevoegd aan de  aanvraag in de  portal. Aanvullende toelichting kan worden opgenomen in webformulieren of als bijlagen bij de aanvraag.</t>
  </si>
  <si>
    <t xml:space="preserve">                    </t>
  </si>
  <si>
    <t>Vastgoedvolume wooneenheden</t>
  </si>
  <si>
    <t>m2 BVO</t>
  </si>
  <si>
    <t>Geef hier het aantal vierkante meter woonvolume op.</t>
  </si>
  <si>
    <t>Vastgoedvolume ontmoetingsruimtes</t>
  </si>
  <si>
    <t>Geef hier het aantal m2 BVO voor ontmoetingsruimtes op.</t>
  </si>
  <si>
    <t>Vastgoedvolume parkeergarage</t>
  </si>
  <si>
    <t>Geef hier het bruto aantal vierkante meter van eventuele parkeergarage.</t>
  </si>
  <si>
    <t xml:space="preserve">Vastgoedvolume overige functies </t>
  </si>
  <si>
    <t>Geef hier het bruto aantal vierkante meter op voor overige vastgoed realisatie in het project.</t>
  </si>
  <si>
    <t>Aantal betaalbare woningen</t>
  </si>
  <si>
    <t>aantal</t>
  </si>
  <si>
    <t>Geef hier het aantal betaalbare woningen op (zie defintie in artikel 1).</t>
  </si>
  <si>
    <t>Totaal vastgoedvolume bouwproject</t>
  </si>
  <si>
    <t xml:space="preserve">Opbrengstpotentie wonen (p x q) </t>
  </si>
  <si>
    <t>euro (excl btw)</t>
  </si>
  <si>
    <t>Geef bij vraag 7, 8, 9 en 10  op basis van verkoopprijzen bij verkoop of op basis van eindwaarde berekening verhuur de verwachte opbrengsten van woningen weer.</t>
  </si>
  <si>
    <t>Opbrengstpotentie ontmoetingsruimtes</t>
  </si>
  <si>
    <t>Opbrengstpotentie parkeergarage (p x q)</t>
  </si>
  <si>
    <t>Opbrengstpotentie overig (p x q)</t>
  </si>
  <si>
    <t>Overige opbrengsten en/of bijdragen marktpartij of derden in businesscase (post 1)</t>
  </si>
  <si>
    <t>Geef bij vraag 11 en 12 overige bijdragen zoals eigen bijdrage of andere subsidies weer.</t>
  </si>
  <si>
    <t>Overige opbrengsten en/of bijdragen marktpartij of derden in businesscase (post 2)</t>
  </si>
  <si>
    <t>Gevraagde subsidie Woonfonds Nijmegen voor onrendabele top</t>
  </si>
  <si>
    <t>euro</t>
  </si>
  <si>
    <t xml:space="preserve">Automatische berekening onrendabele top woonfonds. Subsidie is saldo totale baten en lasten zodat het aannemelijk is dat met subsidie het project kan starten. De totale subsidie voor de onderdelen onrendabele top  woningbouw en gemeenschapsvorming mag niet meer zijn dan de plafondbedragen per betaalbare woning uit artikel 4 van de regeling. Aanvrager dient zelf te controleren of dit goed is toegepast. Op het tabblad "voorbeelden" staan enkele cijfermatige voorbeelden weergegeven die hierbij als leidraad gebruikt kunnen worden. </t>
  </si>
  <si>
    <t>Totaal opbrengsten</t>
  </si>
  <si>
    <t>Inbrengwaarde vastgoed en/of gronden</t>
  </si>
  <si>
    <t>Inbrengwaarde vastgoed en/of gronden in de private businesscase (grondwaarde, opstallen, vrijmaken, sloop etc.). Aub onderbouwingen (bijvoorbeeld taxaties) meesturen. De door de aanvrager ingediende en onderbouwde inbrengwaarde zal door de gemeente worden getoetst op basis van de actuele marktwaarde.</t>
  </si>
  <si>
    <t>Historische plan- en rentekosten</t>
  </si>
  <si>
    <t>Voorbeelden plankosten: planbegeleiding, stedenbouwkundig ontwerp, planeconomie, juridisch advies, etc.</t>
  </si>
  <si>
    <t>Aan gemeente te betalen kostenvehaal</t>
  </si>
  <si>
    <t>Geef hier aan welk bedrag moet worden betaald aan gemeente voor plankosten of aanleggen voorzieningen.</t>
  </si>
  <si>
    <t>(evt.) Private grondexploitatiekosten</t>
  </si>
  <si>
    <t>Bijvoorbeeld kosten bouwrijp maken door ontwikkelaar.</t>
  </si>
  <si>
    <t>Overige kosten (post 1)</t>
  </si>
  <si>
    <t xml:space="preserve">19, 20: Geef hier aan welke overige kosten meegenomen zijn. Geef de onderbouwing hiervan weer in het webformulier en vul waar nodig aan met bijlagen. </t>
  </si>
  <si>
    <t>Overige kosten (post 2)</t>
  </si>
  <si>
    <t>Bouwkosten vastgoedontwikkeling</t>
  </si>
  <si>
    <t>Geef hier inzicht in de directe bouwkosten. Geef de onderbouwing hiervan weer in het webformulier en vul waar nodig aan met bijlagen.</t>
  </si>
  <si>
    <t>Verbouwkosten (bij transformatie of opplussen)</t>
  </si>
  <si>
    <t>Geef hier inzicht in de directe bouwkosten bij transformatie of opplussen. Geef de onderbouwing hiervan weer in het webformulier en vul waar nodig aan met bijlagen.</t>
  </si>
  <si>
    <t>Bijkomende kosten vastgoedontwikkeling</t>
  </si>
  <si>
    <t>Geef hier aan welke bijkomende kosten zoals bouwplaatskosten zijn meegenomen in de begroting.</t>
  </si>
  <si>
    <t>Algemene kosten vastgoedontwikkeling</t>
  </si>
  <si>
    <t>Geef hier inzciht in beheers- en algemene kosten projectontwikkeling zoals apparaatskosten ontwikkelaar. Kosten voor eventuele accountsverklaring bij vaststelling subsidie zijn niet subsidiabel.</t>
  </si>
  <si>
    <t>Niet verrekenbare BTW</t>
  </si>
  <si>
    <t xml:space="preserve">euro   </t>
  </si>
  <si>
    <t>Geef hier aan welke BTW niet verrekend kan worden of niet kan worden doorbelast in de prijs. Geef de onderbouwing hiervan weer in het webformulier en vul waar nodig aan met bijlagen.</t>
  </si>
  <si>
    <t>Rentekosten tot oplevering wooneenheden</t>
  </si>
  <si>
    <t>Hier kunnen de rentekosten tot aan oplevering (voor zover nog niet in de inbrengwaarde verwerkt) worden verwerkt.</t>
  </si>
  <si>
    <t>Winst &amp; risicomarge</t>
  </si>
  <si>
    <t xml:space="preserve">In het Woonfonds mag maximaal 5% worden opgenomen als marge voor winst en risico dat voor subsidie in aanmerking komt. Zie hiervoor toelichting op artikel 4 van de regeling. Geef de onderbouwing hiervan weer in het webformulier en vul waar nodig aan met bijlagen. Mocht het project door hoger risicoprofiel boven het toegestande percentage uitkomen, dient u dit in het webformulier duidelijk toe te lichten. Indien het opgevoerde bedraag meer is dan 5% kleurt de cel rood. Let op: dit aanvraagformulier is pas correct ingevuld als deze cel niet rood kleurt. </t>
  </si>
  <si>
    <t>Totaal geraamde  stichtingskosten</t>
  </si>
  <si>
    <t xml:space="preserve">Kosten gemeenschapsvorming </t>
  </si>
  <si>
    <t>Geef hier aan hoeveel wordt geïnvesteerd in het onderdeel gemeenschapsvorming. Geef de onderbouwing hiervan weer in het webformulier en vul waar nodig aan met bijlagen.</t>
  </si>
  <si>
    <t xml:space="preserve">Tijdsperiode waarover inzet gemeenschapsvorming in aanvraag is verwerkt </t>
  </si>
  <si>
    <t>aantal jaren</t>
  </si>
  <si>
    <t>Geef hier de periode aan in jaren waarover de kosten van vraag 29 zijn opgevoerd.</t>
  </si>
  <si>
    <t>Inkomsten in het kader van gemeenschapsvorming</t>
  </si>
  <si>
    <t>Geef hier inzicht in mogelijke inkomsten (bijvoorbeeld verhoging servicekosten, aanvullende subsidieinkomsten etc). Geef de onderbouwing hiervan weer in het webformulier en vul waar nodig aan met bijlagen.</t>
  </si>
  <si>
    <t xml:space="preserve">Niet verrekenbare BTW gemeenschapsvorming </t>
  </si>
  <si>
    <t xml:space="preserve">euro  </t>
  </si>
  <si>
    <t>Geef hier aan welke BTW niet verrekend kan worden of kan worden doorbelast in prijs. Geef de onderbouwing hiervan weer in het webformulier en vul waar nodig aan met bijlagen.</t>
  </si>
  <si>
    <t>Gevraagde subsidie in het kader van gemeenschapsvorming</t>
  </si>
  <si>
    <t>Dit is een automatische berekening van van kosten-/- baten gemeenschapsvorming. De totale subsidie voor de onderdelen onrendabele top  van gemeenschapsvorming mag niet meer bedragen dan 10% van de totaal aangevraagde subsidie (zie artikel 7). Let op: dit aanvraagformulier is pas correct ingevuld als de cel blauw kleurt in plaats van rood.</t>
  </si>
  <si>
    <t>Totaal gevraagde subsidie (onrendabele top en gemeenschapsvorming)</t>
  </si>
  <si>
    <t>Dit is een automatische optelling van gevraagde subsidie onrendabele top woningbouw (vraag 13) en gevraagde subsidie gemeenschapsvorming (vraag 33).  Houd hierbij rekening met maximum bedragen uit artikel 4 van de subsidieregeling. Let op: dit aanvraagformulier is pas correct ingevuld als deze cel blauw kleurt in plaats van rood.</t>
  </si>
  <si>
    <t xml:space="preserve">Automatische Doorrekening </t>
  </si>
  <si>
    <t>Vastgoedopbrengsten wooneenheden/m2 BVO</t>
  </si>
  <si>
    <t>Vastgoedopbrengsten ontmoetingsruimtes/m2 BVO</t>
  </si>
  <si>
    <t>Vastgoedopbrengsten parkeergarages/m2 BVO</t>
  </si>
  <si>
    <t>Vastgoedopbrengsten niet-wooneenheden/m2 BVO</t>
  </si>
  <si>
    <t>Vastgoedopbrengsten wooneenheden en niet-wooneenheden /m2 BVO</t>
  </si>
  <si>
    <t>Inbrengwaarde vastgoed en/of gronden + rente) m2/BVO</t>
  </si>
  <si>
    <t>Aan gemeente te betalen grondaankoop en/of kostenverhaal m2/BVO</t>
  </si>
  <si>
    <t>Overige private grondexploitatiekosten m2/BVO</t>
  </si>
  <si>
    <t>bouwkosten vastgoedontwikkeling m2/BVO</t>
  </si>
  <si>
    <t>Bijkomende kosten vastgoedontwikkeling m2/BVO</t>
  </si>
  <si>
    <t>Algemene kosten vastgoedontwikkeling m2/BVO</t>
  </si>
  <si>
    <t>Rentekosten tot oplevering wooneenheden m2/BVO</t>
  </si>
  <si>
    <t>Winst &amp; risico marge m2/BVO</t>
  </si>
  <si>
    <t>Bijkomende kosten als % van bouwkosten</t>
  </si>
  <si>
    <t>Algemene kosten als % van bouw + bijkomende kosten</t>
  </si>
  <si>
    <t>Winst &amp; risico marge als % van de totale opbrengstpotentie van het vastgoed.</t>
  </si>
  <si>
    <t>Project:</t>
  </si>
  <si>
    <t>Woonplein Centrum (fictief)</t>
  </si>
  <si>
    <t>Dit document dient in PDF vorm te worden toegevoegd aan de aanvraag in de portal. Aanvullende toelichting kan worden opgenomen in webformulieren of als bijlagen bij de aanvraag.</t>
  </si>
  <si>
    <t>Geef bij vraag 11 en 12 overige bijdragen zoals eigen bijdrage of andere subsidies weer</t>
  </si>
  <si>
    <t xml:space="preserve">Bijvoorbeeld kosten bouwrijp maken door ontwikkelaar </t>
  </si>
  <si>
    <t>Geef hier aan welke bijkomende kosten zoals bouwplaatskosten zijn meegenomen in de begroting</t>
  </si>
  <si>
    <t>Hier kunnen de rentekosten tot aan oplevering (voor zover nog niet in inbrengwaarde verwerkt) worden verwerkt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</si>
</sst>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13]\ #,##0"/>
    <numFmt numFmtId="165" formatCode="0.0%"/>
    <numFmt numFmtId="166" formatCode="&quot;€&quot;\ #,##0"/>
  </numFmts>
  <fonts count="10">
    <font>
      <sz val="11"/>
      <color theme="1"/>
      <name val="Aptos Narrow"/>
      <family val="2"/>
      <scheme val="minor"/>
    </font>
    <font>
      <sz val="9"/>
      <color theme="1"/>
      <name val="Verdana"/>
      <family val="2"/>
    </font>
    <font>
      <sz val="20"/>
      <color theme="1"/>
      <name val="Verdana"/>
      <family val="2"/>
    </font>
    <font>
      <b/>
      <i/>
      <sz val="9"/>
      <color theme="1"/>
      <name val="Verdana"/>
      <family val="2"/>
    </font>
    <font>
      <b/>
      <i/>
      <sz val="9"/>
      <color rgb="FF000000"/>
      <name val="Verdana"/>
      <family val="2"/>
    </font>
    <font>
      <b/>
      <i/>
      <sz val="11"/>
      <color rgb="FF000000"/>
      <name val="Calibri"/>
      <family val="2"/>
    </font>
    <font>
      <sz val="14"/>
      <color theme="1"/>
      <name val="Verdana"/>
      <family val="2"/>
    </font>
    <font>
      <sz val="16"/>
      <color theme="1"/>
      <name val="Verdana"/>
      <family val="2"/>
    </font>
    <font>
      <sz val="8"/>
      <color theme="1"/>
      <name val="Verdana"/>
      <family val="2"/>
    </font>
    <font>
      <sz val="8"/>
      <color theme="1"/>
      <name val="Aptos Narrow"/>
      <family val="2"/>
      <scheme val="minor"/>
    </font>
  </fonts>
  <fills count="7">
    <fill>
      <patternFill patternType="none"/>
    </fill>
    <fill>
      <patternFill patternType="gray125"/>
    </fill>
    <fill>
      <patternFill patternType="solid">
        <fgColor rgb="FFFFFF99"/>
        <bgColor indexed="64"/>
      </patternFill>
    </fill>
    <fill>
      <patternFill patternType="solid">
        <fgColor theme="3" tint="0.749992370372631"/>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499984740745262"/>
        <bgColor indexed="64"/>
      </patternFill>
    </fill>
  </fills>
  <borders count="12">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3">
    <xf numFmtId="0" fontId="0" fillId="0" borderId="0" xfId="0"/>
    <xf numFmtId="0" fontId="1" fillId="0" borderId="0" xfId="0" applyFont="1"/>
    <xf numFmtId="0" fontId="1" fillId="0" borderId="1" xfId="0" applyFont="1" applyBorder="1"/>
    <xf numFmtId="0" fontId="1" fillId="0" borderId="2" xfId="0" applyFont="1" applyBorder="1"/>
    <xf numFmtId="0" fontId="1" fillId="0" borderId="1" xfId="0" applyFont="1" applyBorder="1" applyAlignment="1">
      <alignment horizontal="right"/>
    </xf>
    <xf numFmtId="0" fontId="1" fillId="0" borderId="4" xfId="0" applyFont="1" applyBorder="1"/>
    <xf numFmtId="0" fontId="1" fillId="4" borderId="1" xfId="0" applyFont="1" applyFill="1" applyBorder="1"/>
    <xf numFmtId="0" fontId="2" fillId="3" borderId="5" xfId="0" applyFont="1" applyFill="1" applyBorder="1"/>
    <xf numFmtId="0" fontId="2" fillId="3" borderId="6" xfId="0" applyFont="1" applyFill="1" applyBorder="1"/>
    <xf numFmtId="0" fontId="5" fillId="0" borderId="0" xfId="0" applyFont="1" applyAlignment="1">
      <alignment wrapText="1"/>
    </xf>
    <xf numFmtId="0" fontId="1" fillId="0" borderId="0" xfId="0" applyFont="1" applyAlignment="1">
      <alignment horizontal="left"/>
    </xf>
    <xf numFmtId="0" fontId="1" fillId="0" borderId="2" xfId="0" applyFont="1" applyBorder="1" applyAlignment="1">
      <alignment wrapText="1"/>
    </xf>
    <xf numFmtId="0" fontId="0" fillId="0" borderId="2" xfId="0" applyBorder="1" applyAlignment="1">
      <alignment wrapText="1"/>
    </xf>
    <xf numFmtId="0" fontId="1" fillId="5" borderId="0" xfId="0" applyFont="1" applyFill="1"/>
    <xf numFmtId="164" fontId="1" fillId="0" borderId="0" xfId="0" applyNumberFormat="1" applyFont="1" applyProtection="1">
      <protection locked="0"/>
    </xf>
    <xf numFmtId="0" fontId="1" fillId="4" borderId="8" xfId="0" applyFont="1" applyFill="1" applyBorder="1"/>
    <xf numFmtId="0" fontId="1" fillId="0" borderId="3" xfId="0" applyFont="1" applyBorder="1"/>
    <xf numFmtId="0" fontId="1" fillId="0" borderId="0" xfId="0" applyFont="1" applyProtection="1">
      <protection locked="0"/>
    </xf>
    <xf numFmtId="164" fontId="1" fillId="5" borderId="0" xfId="0" applyNumberFormat="1" applyFont="1" applyFill="1"/>
    <xf numFmtId="1" fontId="1" fillId="0" borderId="0" xfId="0" applyNumberFormat="1" applyFont="1" applyProtection="1">
      <protection locked="0"/>
    </xf>
    <xf numFmtId="9" fontId="1" fillId="0" borderId="2" xfId="0" applyNumberFormat="1" applyFont="1" applyBorder="1"/>
    <xf numFmtId="0" fontId="1" fillId="0" borderId="8" xfId="0" applyFont="1" applyBorder="1"/>
    <xf numFmtId="0" fontId="1" fillId="0" borderId="7" xfId="0" applyFont="1" applyBorder="1" applyAlignment="1">
      <alignment horizontal="left"/>
    </xf>
    <xf numFmtId="0" fontId="1" fillId="0" borderId="5" xfId="0" applyFont="1" applyBorder="1" applyProtection="1">
      <protection locked="0"/>
    </xf>
    <xf numFmtId="0" fontId="1" fillId="0" borderId="5" xfId="0" applyFont="1" applyBorder="1"/>
    <xf numFmtId="0" fontId="1" fillId="0" borderId="6" xfId="0" applyFont="1" applyBorder="1"/>
    <xf numFmtId="0" fontId="1" fillId="0" borderId="1" xfId="0" applyFont="1" applyBorder="1" applyAlignment="1">
      <alignment horizontal="left"/>
    </xf>
    <xf numFmtId="0" fontId="1" fillId="2" borderId="8" xfId="0" applyFont="1" applyFill="1" applyBorder="1" applyAlignment="1">
      <alignment horizontal="left"/>
    </xf>
    <xf numFmtId="0" fontId="1" fillId="2" borderId="3" xfId="0" applyFont="1" applyFill="1" applyBorder="1"/>
    <xf numFmtId="0" fontId="1" fillId="0" borderId="7" xfId="0" applyFont="1" applyBorder="1"/>
    <xf numFmtId="164" fontId="1" fillId="0" borderId="5" xfId="0" applyNumberFormat="1" applyFont="1" applyBorder="1" applyProtection="1">
      <protection locked="0"/>
    </xf>
    <xf numFmtId="0" fontId="1" fillId="0" borderId="6" xfId="0" applyFont="1" applyBorder="1" applyAlignment="1">
      <alignment wrapText="1"/>
    </xf>
    <xf numFmtId="0" fontId="1" fillId="3" borderId="1" xfId="0" applyFont="1" applyFill="1" applyBorder="1"/>
    <xf numFmtId="0" fontId="1" fillId="2" borderId="8" xfId="0" applyFont="1" applyFill="1" applyBorder="1"/>
    <xf numFmtId="164" fontId="1" fillId="2" borderId="3" xfId="0" applyNumberFormat="1" applyFont="1" applyFill="1" applyBorder="1"/>
    <xf numFmtId="0" fontId="0" fillId="0" borderId="4" xfId="0" applyBorder="1"/>
    <xf numFmtId="0" fontId="1" fillId="3" borderId="8" xfId="0" applyFont="1" applyFill="1" applyBorder="1"/>
    <xf numFmtId="0" fontId="1" fillId="6" borderId="9" xfId="0" applyFont="1" applyFill="1" applyBorder="1"/>
    <xf numFmtId="0" fontId="1" fillId="0" borderId="10" xfId="0" applyFont="1" applyBorder="1"/>
    <xf numFmtId="0" fontId="1" fillId="0" borderId="11" xfId="0" applyFont="1" applyBorder="1" applyAlignment="1">
      <alignment wrapText="1"/>
    </xf>
    <xf numFmtId="0" fontId="1" fillId="4" borderId="7" xfId="0" applyFont="1" applyFill="1" applyBorder="1"/>
    <xf numFmtId="0" fontId="1" fillId="4" borderId="6" xfId="0" applyFont="1" applyFill="1" applyBorder="1"/>
    <xf numFmtId="164" fontId="1" fillId="4" borderId="2" xfId="0" applyNumberFormat="1" applyFont="1" applyFill="1" applyBorder="1"/>
    <xf numFmtId="0" fontId="1" fillId="4" borderId="2" xfId="0" applyFont="1" applyFill="1" applyBorder="1"/>
    <xf numFmtId="166" fontId="1" fillId="4" borderId="2" xfId="0" applyNumberFormat="1" applyFont="1" applyFill="1" applyBorder="1"/>
    <xf numFmtId="166" fontId="0" fillId="4" borderId="2" xfId="0" applyNumberFormat="1" applyFill="1" applyBorder="1"/>
    <xf numFmtId="165" fontId="1" fillId="4" borderId="2" xfId="0" applyNumberFormat="1" applyFont="1" applyFill="1" applyBorder="1"/>
    <xf numFmtId="165" fontId="1" fillId="4" borderId="4" xfId="0" applyNumberFormat="1" applyFont="1" applyFill="1" applyBorder="1"/>
    <xf numFmtId="0" fontId="1" fillId="0" borderId="4" xfId="0" applyFont="1" applyBorder="1" applyAlignment="1">
      <alignment wrapText="1"/>
    </xf>
    <xf numFmtId="0" fontId="2" fillId="3" borderId="2" xfId="0" applyFont="1" applyFill="1" applyBorder="1"/>
    <xf numFmtId="0" fontId="0" fillId="3" borderId="0" xfId="0" applyFill="1"/>
    <xf numFmtId="0" fontId="4" fillId="0" borderId="1" xfId="0" applyFont="1" applyBorder="1" applyAlignment="1">
      <alignment horizontal="left"/>
    </xf>
    <xf numFmtId="0" fontId="3" fillId="0" borderId="0" xfId="0" applyFont="1" applyAlignment="1">
      <alignment horizontal="left"/>
    </xf>
    <xf numFmtId="0" fontId="3" fillId="0" borderId="1" xfId="0" applyFont="1" applyBorder="1" applyAlignment="1">
      <alignment horizontal="left"/>
    </xf>
    <xf numFmtId="0" fontId="6" fillId="3" borderId="7" xfId="0" applyFont="1" applyFill="1" applyBorder="1"/>
    <xf numFmtId="0" fontId="7" fillId="2" borderId="5" xfId="0" applyFont="1" applyFill="1" applyBorder="1"/>
    <xf numFmtId="164" fontId="1" fillId="3" borderId="3" xfId="0" applyNumberFormat="1" applyFont="1" applyFill="1" applyBorder="1"/>
    <xf numFmtId="164" fontId="1" fillId="6" borderId="10" xfId="0" applyNumberFormat="1" applyFont="1" applyFill="1" applyBorder="1"/>
    <xf numFmtId="164" fontId="1" fillId="3" borderId="0" xfId="0" applyNumberFormat="1" applyFont="1" applyFill="1"/>
    <xf numFmtId="0" fontId="0" fillId="0" borderId="1" xfId="0" applyBorder="1"/>
    <xf numFmtId="0" fontId="8" fillId="3" borderId="1" xfId="0" applyFont="1" applyFill="1" applyBorder="1"/>
    <xf numFmtId="0" fontId="9" fillId="3" borderId="0" xfId="0" applyFont="1" applyFill="1"/>
    <xf numFmtId="164" fontId="1" fillId="0" borderId="0" xfId="0" applyNumberFormat="1" applyFont="1"/>
    <xf numFmtId="0" fontId="7" fillId="2" borderId="5" xfId="0" applyFont="1" applyFill="1" applyBorder="1" applyProtection="1">
      <protection locked="0"/>
    </xf>
    <xf numFmtId="0" fontId="2" fillId="2" borderId="5" xfId="0" applyFont="1" applyFill="1" applyBorder="1" applyProtection="1">
      <protection locked="0"/>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2" xfId="0" applyFont="1" applyBorder="1" applyAlignment="1">
      <alignment vertical="top"/>
    </xf>
    <xf numFmtId="0" fontId="1" fillId="0" borderId="11" xfId="0" applyFont="1" applyBorder="1" applyAlignment="1">
      <alignment vertical="top" wrapText="1"/>
    </xf>
    <xf numFmtId="0" fontId="1" fillId="0" borderId="6" xfId="0" applyFont="1" applyBorder="1" applyAlignment="1">
      <alignment vertical="top"/>
    </xf>
    <xf numFmtId="0" fontId="1" fillId="0" borderId="4" xfId="0" applyFont="1" applyBorder="1" applyAlignment="1">
      <alignment horizontal="left" vertical="top" wrapText="1"/>
    </xf>
    <xf numFmtId="0" fontId="0" fillId="0" borderId="2" xfId="0" applyBorder="1" applyAlignment="1">
      <alignment horizontal="lef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0" fillId="0" borderId="2" xfId="0" applyBorder="1" applyAlignment="1">
      <alignment vertical="top" wrapText="1"/>
    </xf>
    <xf numFmtId="0" fontId="8" fillId="3" borderId="1" xfId="0" applyFont="1" applyFill="1" applyBorder="1" applyAlignment="1">
      <alignment horizontal="left" vertical="top"/>
    </xf>
    <xf numFmtId="0" fontId="1" fillId="0" borderId="2" xfId="0" applyFont="1" applyBorder="1" applyAlignment="1">
      <alignment wrapText="1"/>
    </xf>
    <xf numFmtId="0" fontId="0" fillId="0" borderId="2" xfId="0" applyBorder="1" applyAlignment="1">
      <alignment wrapText="1"/>
    </xf>
    <xf numFmtId="0" fontId="1" fillId="3" borderId="1" xfId="0" applyFont="1" applyFill="1" applyBorder="1" applyAlignment="1">
      <alignment horizontal="left" vertical="top"/>
    </xf>
    <xf numFmtId="0" fontId="9" fillId="0" borderId="0" xfId="0" applyFont="1" applyAlignment="1"/>
    <xf numFmtId="0" fontId="5" fillId="3" borderId="1" xfId="0" applyFont="1" applyFill="1" applyBorder="1" applyAlignment="1"/>
    <xf numFmtId="0" fontId="0" fillId="3" borderId="0" xfId="0" applyFill="1" applyAlignment="1"/>
    <xf numFmtId="0" fontId="0" fillId="0" borderId="0" xfId="0" applyAlignment="1"/>
  </cellXfs>
  <cellStyles count="1">
    <cellStyle name="Standaard"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37</xdr:row>
      <xdr:rowOff>68997</xdr:rowOff>
    </xdr:to>
    <xdr:pic>
      <xdr:nvPicPr>
        <xdr:cNvPr id="3" name="Afbeelding 2">
          <a:extLst>
            <a:ext uri="{FF2B5EF4-FFF2-40B4-BE49-F238E27FC236}">
              <a16:creationId xmlns:a16="http://schemas.microsoft.com/office/drawing/2014/main" id="{6EAF18EE-F6F7-6559-3571-EB7D62A7743C}"/>
            </a:ext>
          </a:extLst>
        </xdr:cNvPr>
        <xdr:cNvPicPr>
          <a:picLocks noChangeAspect="1"/>
        </xdr:cNvPicPr>
      </xdr:nvPicPr>
      <xdr:blipFill>
        <a:blip xmlns:r="http://schemas.openxmlformats.org/officeDocument/2006/relationships" r:embed="rId1"/>
        <a:stretch>
          <a:fillRect/>
        </a:stretch>
      </xdr:blipFill>
      <xdr:spPr>
        <a:xfrm>
          <a:off x="0" y="0"/>
          <a:ext cx="6096000" cy="6765072"/>
        </a:xfrm>
        <a:prstGeom prst="rect">
          <a:avLst/>
        </a:prstGeom>
      </xdr:spPr>
    </xdr:pic>
    <xdr:clientData/>
  </xdr:twoCellAnchor>
  <xdr:twoCellAnchor editAs="oneCell">
    <xdr:from>
      <xdr:col>0</xdr:col>
      <xdr:colOff>15240</xdr:colOff>
      <xdr:row>35</xdr:row>
      <xdr:rowOff>53340</xdr:rowOff>
    </xdr:from>
    <xdr:to>
      <xdr:col>10</xdr:col>
      <xdr:colOff>9525</xdr:colOff>
      <xdr:row>68</xdr:row>
      <xdr:rowOff>66531</xdr:rowOff>
    </xdr:to>
    <xdr:pic>
      <xdr:nvPicPr>
        <xdr:cNvPr id="4" name="Afbeelding 3">
          <a:extLst>
            <a:ext uri="{FF2B5EF4-FFF2-40B4-BE49-F238E27FC236}">
              <a16:creationId xmlns:a16="http://schemas.microsoft.com/office/drawing/2014/main" id="{BD60295D-9DCF-2957-1506-1192F06419E4}"/>
            </a:ext>
          </a:extLst>
        </xdr:cNvPr>
        <xdr:cNvPicPr>
          <a:picLocks noChangeAspect="1"/>
        </xdr:cNvPicPr>
      </xdr:nvPicPr>
      <xdr:blipFill>
        <a:blip xmlns:r="http://schemas.openxmlformats.org/officeDocument/2006/relationships" r:embed="rId2"/>
        <a:stretch>
          <a:fillRect/>
        </a:stretch>
      </xdr:blipFill>
      <xdr:spPr>
        <a:xfrm>
          <a:off x="15240" y="6387465"/>
          <a:ext cx="6090285" cy="5985366"/>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A25B3-9D1A-4FF1-84B4-E927F5355FA9}">
  <dimension ref="C1:R69"/>
  <sheetViews>
    <sheetView zoomScale="110" zoomScaleNormal="110" workbookViewId="0">
      <selection activeCell="D12" sqref="D12"/>
    </sheetView>
  </sheetViews>
  <sheetFormatPr defaultRowHeight="15"/>
  <cols>
    <col min="2" max="2" width="3.7109375" customWidth="1"/>
    <col min="4" max="4" width="78.42578125" customWidth="1"/>
    <col min="5" max="5" width="25" customWidth="1"/>
    <col min="6" max="6" width="18.42578125" customWidth="1"/>
    <col min="7" max="7" width="63.7109375" customWidth="1"/>
    <col min="8" max="8" width="4.42578125" customWidth="1"/>
  </cols>
  <sheetData>
    <row r="1" spans="3:18" ht="15.75" thickBot="1"/>
    <row r="2" spans="3:18" ht="29.25" customHeight="1">
      <c r="C2" s="54" t="s">
        <v>0</v>
      </c>
      <c r="D2" s="7"/>
      <c r="E2" s="55" t="s">
        <v>1</v>
      </c>
      <c r="F2" s="63" t="s">
        <v>2</v>
      </c>
      <c r="G2" s="64"/>
      <c r="H2" s="8"/>
      <c r="I2" s="1"/>
      <c r="J2" s="1"/>
      <c r="K2" s="1"/>
      <c r="L2" s="1"/>
      <c r="M2" s="1"/>
      <c r="N2" s="1"/>
      <c r="O2" s="1"/>
      <c r="P2" s="1"/>
      <c r="Q2" s="1"/>
      <c r="R2" s="1"/>
    </row>
    <row r="3" spans="3:18" ht="16.899999999999999" customHeight="1">
      <c r="C3" s="75" t="s">
        <v>3</v>
      </c>
      <c r="D3" s="79"/>
      <c r="E3" s="79"/>
      <c r="F3" s="79"/>
      <c r="G3" s="79"/>
      <c r="H3" s="49"/>
      <c r="I3" s="1"/>
      <c r="J3" s="1"/>
      <c r="K3" s="1"/>
      <c r="L3" s="1"/>
      <c r="M3" s="1"/>
      <c r="N3" s="1"/>
      <c r="O3" s="1"/>
      <c r="P3" s="1"/>
      <c r="Q3" s="1"/>
      <c r="R3" s="1"/>
    </row>
    <row r="4" spans="3:18" ht="12" customHeight="1">
      <c r="C4" s="60" t="s">
        <v>4</v>
      </c>
      <c r="D4" s="61"/>
      <c r="E4" s="61"/>
      <c r="F4" s="61"/>
      <c r="G4" s="61"/>
      <c r="H4" s="49"/>
      <c r="I4" s="1"/>
      <c r="J4" s="1"/>
      <c r="K4" s="1"/>
      <c r="L4" s="1"/>
      <c r="M4" s="1"/>
      <c r="N4" s="1"/>
      <c r="O4" s="1"/>
      <c r="P4" s="1"/>
      <c r="Q4" s="1"/>
      <c r="R4" s="1"/>
    </row>
    <row r="5" spans="3:18" ht="12" customHeight="1">
      <c r="C5" s="60" t="s">
        <v>5</v>
      </c>
      <c r="D5" s="61"/>
      <c r="E5" s="61"/>
      <c r="F5" s="61"/>
      <c r="G5" s="61"/>
      <c r="H5" s="49"/>
      <c r="I5" s="1"/>
      <c r="J5" s="1"/>
      <c r="K5" s="1"/>
      <c r="L5" s="1"/>
      <c r="M5" s="1"/>
      <c r="N5" s="1"/>
      <c r="O5" s="1"/>
      <c r="P5" s="1"/>
      <c r="Q5" s="1"/>
      <c r="R5" s="1"/>
    </row>
    <row r="6" spans="3:18" ht="21" customHeight="1">
      <c r="C6" s="80" t="s">
        <v>6</v>
      </c>
      <c r="D6" s="81"/>
      <c r="E6" s="81"/>
      <c r="F6" s="81"/>
      <c r="G6" s="81"/>
      <c r="H6" s="49"/>
      <c r="I6" s="1"/>
      <c r="J6" s="1"/>
      <c r="K6" s="1"/>
      <c r="L6" s="1"/>
      <c r="M6" s="1"/>
      <c r="N6" s="1"/>
      <c r="O6" s="1"/>
      <c r="P6" s="1"/>
      <c r="Q6" s="1"/>
      <c r="R6" s="1"/>
    </row>
    <row r="7" spans="3:18">
      <c r="C7" s="51" t="s">
        <v>7</v>
      </c>
      <c r="D7" s="52"/>
      <c r="E7" s="1"/>
      <c r="F7" s="1"/>
      <c r="G7" s="1"/>
      <c r="H7" s="3"/>
      <c r="I7" s="1"/>
      <c r="J7" s="1"/>
      <c r="K7" s="1"/>
      <c r="L7" s="1"/>
      <c r="M7" s="1"/>
      <c r="N7" s="1"/>
      <c r="O7" s="1"/>
      <c r="P7" s="1"/>
      <c r="Q7" s="1"/>
      <c r="R7" s="1"/>
    </row>
    <row r="8" spans="3:18" ht="15.75" thickBot="1">
      <c r="C8" s="53"/>
      <c r="D8" s="52"/>
      <c r="E8" s="1"/>
      <c r="F8" s="1"/>
      <c r="G8" s="1"/>
      <c r="H8" s="3"/>
      <c r="I8" s="1"/>
      <c r="J8" s="1"/>
      <c r="K8" s="1"/>
      <c r="L8" s="1"/>
      <c r="M8" s="1"/>
      <c r="N8" s="1"/>
      <c r="O8" s="1"/>
      <c r="P8" s="1"/>
      <c r="Q8" s="1"/>
      <c r="R8" s="1"/>
    </row>
    <row r="9" spans="3:18">
      <c r="C9" s="4">
        <v>1</v>
      </c>
      <c r="D9" s="22" t="s">
        <v>8</v>
      </c>
      <c r="E9" s="23">
        <v>0</v>
      </c>
      <c r="F9" s="24" t="s">
        <v>9</v>
      </c>
      <c r="G9" s="69" t="s">
        <v>10</v>
      </c>
      <c r="H9" s="3"/>
      <c r="I9" s="1"/>
      <c r="J9" s="1"/>
      <c r="K9" s="1"/>
      <c r="L9" s="1"/>
      <c r="M9" s="1"/>
      <c r="N9" s="1"/>
      <c r="O9" s="1"/>
      <c r="P9" s="1"/>
      <c r="Q9" s="1"/>
      <c r="R9" s="1"/>
    </row>
    <row r="10" spans="3:18">
      <c r="C10" s="4">
        <v>2</v>
      </c>
      <c r="D10" s="26" t="s">
        <v>11</v>
      </c>
      <c r="E10" s="17">
        <v>0</v>
      </c>
      <c r="F10" s="1" t="s">
        <v>9</v>
      </c>
      <c r="G10" s="67" t="s">
        <v>12</v>
      </c>
      <c r="H10" s="3"/>
      <c r="I10" s="1"/>
      <c r="J10" s="1"/>
      <c r="K10" s="1"/>
      <c r="L10" s="1"/>
      <c r="M10" s="1"/>
      <c r="N10" s="1"/>
      <c r="O10" s="1"/>
      <c r="P10" s="1"/>
      <c r="Q10" s="1"/>
      <c r="R10" s="1"/>
    </row>
    <row r="11" spans="3:18" ht="23.25">
      <c r="C11" s="4">
        <v>3</v>
      </c>
      <c r="D11" s="26" t="s">
        <v>13</v>
      </c>
      <c r="E11" s="17">
        <v>0</v>
      </c>
      <c r="F11" s="1" t="s">
        <v>9</v>
      </c>
      <c r="G11" s="66" t="s">
        <v>14</v>
      </c>
      <c r="H11" s="3"/>
      <c r="I11" s="1"/>
      <c r="J11" s="1"/>
      <c r="K11" s="1"/>
      <c r="L11" s="1"/>
      <c r="M11" s="1"/>
      <c r="N11" s="1"/>
      <c r="O11" s="1"/>
      <c r="P11" s="1"/>
      <c r="Q11" s="1"/>
      <c r="R11" s="1"/>
    </row>
    <row r="12" spans="3:18" ht="23.25">
      <c r="C12" s="4">
        <v>4</v>
      </c>
      <c r="D12" s="26" t="s">
        <v>15</v>
      </c>
      <c r="E12" s="17">
        <v>0</v>
      </c>
      <c r="F12" s="1" t="s">
        <v>9</v>
      </c>
      <c r="G12" s="66" t="s">
        <v>16</v>
      </c>
      <c r="H12" s="3"/>
      <c r="I12" s="1"/>
      <c r="J12" s="1"/>
      <c r="K12" s="1"/>
      <c r="L12" s="1"/>
      <c r="M12" s="1"/>
      <c r="N12" s="1"/>
      <c r="O12" s="1"/>
      <c r="P12" s="1"/>
      <c r="Q12" s="1"/>
      <c r="R12" s="1"/>
    </row>
    <row r="13" spans="3:18">
      <c r="C13" s="4">
        <v>5</v>
      </c>
      <c r="D13" s="26" t="s">
        <v>17</v>
      </c>
      <c r="E13" s="17">
        <v>0</v>
      </c>
      <c r="F13" s="1" t="s">
        <v>18</v>
      </c>
      <c r="G13" s="67" t="s">
        <v>19</v>
      </c>
      <c r="H13" s="3"/>
      <c r="I13" s="1"/>
      <c r="J13" s="1"/>
      <c r="K13" s="1"/>
      <c r="L13" s="1"/>
      <c r="M13" s="1"/>
      <c r="N13" s="1"/>
      <c r="O13" s="1"/>
      <c r="P13" s="1"/>
      <c r="Q13" s="1"/>
      <c r="R13" s="1"/>
    </row>
    <row r="14" spans="3:18" ht="15.75" thickBot="1">
      <c r="C14" s="4">
        <v>6</v>
      </c>
      <c r="D14" s="27" t="s">
        <v>20</v>
      </c>
      <c r="E14" s="28">
        <f>E9+E11+E12+E10</f>
        <v>0</v>
      </c>
      <c r="F14" s="16" t="s">
        <v>9</v>
      </c>
      <c r="G14" s="5"/>
      <c r="H14" s="3"/>
      <c r="I14" s="1"/>
      <c r="J14" s="1"/>
      <c r="K14" s="1"/>
      <c r="L14" s="1"/>
      <c r="M14" s="1"/>
      <c r="N14" s="1"/>
      <c r="O14" s="1"/>
      <c r="P14" s="1"/>
      <c r="Q14" s="1"/>
      <c r="R14" s="1"/>
    </row>
    <row r="15" spans="3:18" ht="15.75" thickBot="1">
      <c r="C15" s="4"/>
      <c r="D15" s="10"/>
      <c r="E15" s="1"/>
      <c r="F15" s="1"/>
      <c r="G15" s="1"/>
      <c r="H15" s="3"/>
      <c r="I15" s="1"/>
      <c r="J15" s="1"/>
      <c r="K15" s="1"/>
      <c r="L15" s="1"/>
      <c r="M15" s="1"/>
      <c r="N15" s="1"/>
      <c r="O15" s="1"/>
      <c r="P15" s="1"/>
      <c r="Q15" s="1"/>
      <c r="R15" s="1"/>
    </row>
    <row r="16" spans="3:18">
      <c r="C16" s="4">
        <v>7</v>
      </c>
      <c r="D16" s="29" t="s">
        <v>21</v>
      </c>
      <c r="E16" s="30">
        <v>0</v>
      </c>
      <c r="F16" s="24" t="s">
        <v>22</v>
      </c>
      <c r="G16" s="72" t="s">
        <v>23</v>
      </c>
      <c r="H16" s="3"/>
      <c r="I16" s="1"/>
      <c r="J16" s="1"/>
      <c r="K16" s="1"/>
      <c r="L16" s="1"/>
      <c r="M16" s="1"/>
      <c r="N16" s="1"/>
      <c r="O16" s="1"/>
      <c r="P16" s="1"/>
      <c r="Q16" s="1"/>
      <c r="R16" s="1"/>
    </row>
    <row r="17" spans="3:18">
      <c r="C17" s="4">
        <v>8</v>
      </c>
      <c r="D17" s="2" t="s">
        <v>24</v>
      </c>
      <c r="E17" s="14">
        <v>0</v>
      </c>
      <c r="F17" s="1" t="s">
        <v>22</v>
      </c>
      <c r="G17" s="73"/>
      <c r="H17" s="3"/>
      <c r="I17" s="1"/>
      <c r="J17" s="1"/>
      <c r="K17" s="1"/>
      <c r="L17" s="1"/>
      <c r="M17" s="1"/>
      <c r="N17" s="1"/>
      <c r="O17" s="1"/>
      <c r="P17" s="1"/>
      <c r="Q17" s="1"/>
      <c r="R17" s="1"/>
    </row>
    <row r="18" spans="3:18">
      <c r="C18" s="4">
        <v>9</v>
      </c>
      <c r="D18" s="2" t="s">
        <v>25</v>
      </c>
      <c r="E18" s="14">
        <v>0</v>
      </c>
      <c r="F18" s="1" t="s">
        <v>22</v>
      </c>
      <c r="G18" s="73"/>
      <c r="H18" s="3"/>
      <c r="I18" s="1"/>
      <c r="J18" s="1"/>
      <c r="K18" s="1"/>
      <c r="L18" s="1"/>
      <c r="M18" s="1"/>
      <c r="N18" s="1"/>
      <c r="O18" s="1"/>
      <c r="P18" s="1"/>
      <c r="Q18" s="1"/>
      <c r="R18" s="1"/>
    </row>
    <row r="19" spans="3:18">
      <c r="C19" s="4">
        <v>10</v>
      </c>
      <c r="D19" s="2" t="s">
        <v>26</v>
      </c>
      <c r="E19" s="14">
        <v>0</v>
      </c>
      <c r="F19" s="1" t="s">
        <v>22</v>
      </c>
      <c r="G19" s="73"/>
      <c r="H19" s="3"/>
      <c r="I19" s="1"/>
      <c r="J19" s="1"/>
      <c r="K19" s="1"/>
      <c r="L19" s="1"/>
      <c r="M19" s="1"/>
      <c r="N19" s="1"/>
      <c r="O19" s="1"/>
      <c r="P19" s="1"/>
      <c r="Q19" s="1"/>
      <c r="R19" s="1"/>
    </row>
    <row r="20" spans="3:18">
      <c r="C20" s="4"/>
      <c r="D20" s="2"/>
      <c r="E20" s="62"/>
      <c r="F20" s="1"/>
      <c r="G20" s="3"/>
      <c r="H20" s="3"/>
      <c r="I20" s="1"/>
      <c r="J20" s="1"/>
      <c r="K20" s="1"/>
      <c r="L20" s="1"/>
      <c r="M20" s="1"/>
      <c r="N20" s="1"/>
      <c r="O20" s="1"/>
      <c r="P20" s="1"/>
      <c r="Q20" s="1"/>
      <c r="R20" s="1"/>
    </row>
    <row r="21" spans="3:18">
      <c r="C21" s="4">
        <v>11</v>
      </c>
      <c r="D21" s="2" t="s">
        <v>27</v>
      </c>
      <c r="E21" s="14">
        <v>0</v>
      </c>
      <c r="F21" s="1" t="s">
        <v>22</v>
      </c>
      <c r="G21" s="73" t="s">
        <v>28</v>
      </c>
      <c r="H21" s="3"/>
      <c r="I21" s="1"/>
      <c r="J21" s="1"/>
      <c r="K21" s="1"/>
      <c r="L21" s="1"/>
      <c r="M21" s="1"/>
      <c r="N21" s="1"/>
      <c r="O21" s="1"/>
      <c r="P21" s="1"/>
      <c r="Q21" s="1"/>
      <c r="R21" s="1"/>
    </row>
    <row r="22" spans="3:18" ht="16.5" customHeight="1">
      <c r="C22" s="4">
        <v>12</v>
      </c>
      <c r="D22" s="2" t="s">
        <v>29</v>
      </c>
      <c r="E22" s="14">
        <v>0</v>
      </c>
      <c r="F22" s="1" t="s">
        <v>22</v>
      </c>
      <c r="G22" s="74"/>
      <c r="H22" s="3"/>
      <c r="I22" s="1"/>
      <c r="J22" s="1"/>
      <c r="K22" s="1"/>
      <c r="L22" s="1"/>
      <c r="M22" s="1"/>
      <c r="N22" s="1"/>
      <c r="O22" s="1"/>
      <c r="P22" s="1"/>
      <c r="Q22" s="1"/>
      <c r="R22" s="1"/>
    </row>
    <row r="23" spans="3:18" ht="110.25" customHeight="1">
      <c r="C23" s="4">
        <v>13</v>
      </c>
      <c r="D23" s="32" t="s">
        <v>30</v>
      </c>
      <c r="E23" s="58">
        <f>E39-E16-E17-E18-E19-E21-E22</f>
        <v>0</v>
      </c>
      <c r="F23" s="1" t="s">
        <v>31</v>
      </c>
      <c r="G23" s="66" t="s">
        <v>32</v>
      </c>
      <c r="H23" s="3"/>
      <c r="I23" s="1"/>
      <c r="J23" s="1"/>
      <c r="K23" s="1"/>
      <c r="L23" s="1"/>
      <c r="M23" s="1"/>
      <c r="N23" s="1"/>
      <c r="O23" s="1"/>
      <c r="P23" s="1"/>
      <c r="Q23" s="1"/>
      <c r="R23" s="1"/>
    </row>
    <row r="24" spans="3:18" ht="15.75" thickBot="1">
      <c r="C24" s="4">
        <v>14</v>
      </c>
      <c r="D24" s="33" t="s">
        <v>33</v>
      </c>
      <c r="E24" s="34">
        <f>E16+E17+E18+E19+E21+E22+E23</f>
        <v>0</v>
      </c>
      <c r="F24" s="16"/>
      <c r="G24" s="35"/>
      <c r="H24" s="3"/>
      <c r="I24" s="1"/>
      <c r="J24" s="1"/>
      <c r="K24" s="1"/>
      <c r="L24" s="1"/>
      <c r="M24" s="1"/>
      <c r="N24" s="1"/>
      <c r="O24" s="1"/>
      <c r="P24" s="1"/>
      <c r="Q24" s="1"/>
      <c r="R24" s="1"/>
    </row>
    <row r="25" spans="3:18" ht="15.75" thickBot="1">
      <c r="C25" s="4"/>
      <c r="D25" s="1"/>
      <c r="E25" s="1"/>
      <c r="F25" s="1"/>
      <c r="G25" s="1"/>
      <c r="H25" s="3"/>
      <c r="I25" s="1"/>
      <c r="J25" s="1"/>
      <c r="K25" s="1"/>
      <c r="L25" s="1"/>
      <c r="M25" s="1"/>
      <c r="N25" s="1"/>
      <c r="O25" s="1"/>
      <c r="P25" s="1"/>
      <c r="Q25" s="1"/>
      <c r="R25" s="1"/>
    </row>
    <row r="26" spans="3:18" ht="58.5">
      <c r="C26" s="4">
        <v>15</v>
      </c>
      <c r="D26" s="29" t="s">
        <v>34</v>
      </c>
      <c r="E26" s="30">
        <v>0</v>
      </c>
      <c r="F26" s="24" t="s">
        <v>22</v>
      </c>
      <c r="G26" s="65" t="s">
        <v>35</v>
      </c>
      <c r="H26" s="3"/>
      <c r="I26" s="1"/>
      <c r="J26" s="1"/>
      <c r="K26" s="1"/>
      <c r="L26" s="1"/>
      <c r="M26" s="1"/>
      <c r="N26" s="1"/>
      <c r="O26" s="1"/>
      <c r="P26" s="1"/>
      <c r="Q26" s="1"/>
      <c r="R26" s="1"/>
    </row>
    <row r="27" spans="3:18" ht="23.25">
      <c r="C27" s="4">
        <v>16</v>
      </c>
      <c r="D27" s="2" t="s">
        <v>36</v>
      </c>
      <c r="E27" s="14">
        <v>0</v>
      </c>
      <c r="F27" s="1" t="s">
        <v>22</v>
      </c>
      <c r="G27" s="66" t="s">
        <v>37</v>
      </c>
      <c r="H27" s="3"/>
      <c r="I27" s="1"/>
      <c r="J27" s="1"/>
      <c r="K27" s="1"/>
      <c r="L27" s="1"/>
      <c r="M27" s="1"/>
      <c r="N27" s="1"/>
      <c r="O27" s="1"/>
      <c r="P27" s="1"/>
      <c r="Q27" s="1"/>
      <c r="R27" s="1"/>
    </row>
    <row r="28" spans="3:18" ht="29.25">
      <c r="C28" s="4">
        <v>17</v>
      </c>
      <c r="D28" s="2" t="s">
        <v>38</v>
      </c>
      <c r="E28" s="14">
        <v>0</v>
      </c>
      <c r="F28" s="1" t="s">
        <v>22</v>
      </c>
      <c r="G28" s="71" t="s">
        <v>39</v>
      </c>
      <c r="H28" s="3"/>
      <c r="I28" s="1"/>
      <c r="J28" s="1"/>
      <c r="K28" s="1"/>
      <c r="L28" s="1"/>
      <c r="M28" s="1"/>
      <c r="N28" s="1"/>
      <c r="O28" s="1"/>
      <c r="P28" s="1"/>
      <c r="Q28" s="1"/>
      <c r="R28" s="1"/>
    </row>
    <row r="29" spans="3:18">
      <c r="C29" s="4">
        <v>18</v>
      </c>
      <c r="D29" s="2" t="s">
        <v>40</v>
      </c>
      <c r="E29" s="14">
        <v>0</v>
      </c>
      <c r="F29" s="1" t="s">
        <v>22</v>
      </c>
      <c r="G29" s="67" t="s">
        <v>41</v>
      </c>
      <c r="H29" s="3"/>
      <c r="I29" s="1"/>
      <c r="J29" s="1"/>
      <c r="K29" s="1"/>
      <c r="L29" s="1"/>
      <c r="M29" s="1"/>
      <c r="N29" s="1"/>
      <c r="O29" s="1"/>
      <c r="P29" s="1"/>
      <c r="Q29" s="1"/>
      <c r="R29" s="1"/>
    </row>
    <row r="30" spans="3:18">
      <c r="C30" s="4">
        <v>19</v>
      </c>
      <c r="D30" s="2" t="s">
        <v>42</v>
      </c>
      <c r="E30" s="14">
        <v>0</v>
      </c>
      <c r="F30" s="1" t="s">
        <v>22</v>
      </c>
      <c r="G30" s="73" t="s">
        <v>43</v>
      </c>
      <c r="H30" s="3"/>
      <c r="I30" s="1"/>
      <c r="J30" s="1"/>
      <c r="K30" s="1"/>
      <c r="L30" s="1"/>
      <c r="M30" s="1"/>
      <c r="N30" s="1"/>
      <c r="O30" s="1"/>
      <c r="P30" s="1"/>
      <c r="Q30" s="1"/>
      <c r="R30" s="1"/>
    </row>
    <row r="31" spans="3:18" ht="25.5" customHeight="1">
      <c r="C31" s="4">
        <v>20</v>
      </c>
      <c r="D31" s="2" t="s">
        <v>44</v>
      </c>
      <c r="E31" s="14">
        <v>0</v>
      </c>
      <c r="F31" s="1" t="s">
        <v>22</v>
      </c>
      <c r="G31" s="74"/>
      <c r="H31" s="3"/>
      <c r="I31" s="1"/>
      <c r="J31" s="1"/>
      <c r="K31" s="1"/>
      <c r="L31" s="1"/>
      <c r="M31" s="1"/>
      <c r="N31" s="1"/>
      <c r="O31" s="1"/>
      <c r="P31" s="1"/>
      <c r="Q31" s="1"/>
      <c r="R31" s="1"/>
    </row>
    <row r="32" spans="3:18" ht="23.25">
      <c r="C32" s="4">
        <v>21</v>
      </c>
      <c r="D32" s="2" t="s">
        <v>45</v>
      </c>
      <c r="E32" s="14">
        <v>0</v>
      </c>
      <c r="F32" s="1" t="s">
        <v>22</v>
      </c>
      <c r="G32" s="66" t="s">
        <v>46</v>
      </c>
      <c r="H32" s="3"/>
      <c r="I32" s="1"/>
      <c r="J32" s="1"/>
      <c r="K32" s="1"/>
      <c r="L32" s="1"/>
      <c r="M32" s="1"/>
      <c r="N32" s="1"/>
      <c r="O32" s="1"/>
      <c r="P32" s="1"/>
      <c r="Q32" s="1"/>
      <c r="R32" s="1"/>
    </row>
    <row r="33" spans="3:18" ht="35.25">
      <c r="C33" s="4">
        <v>22</v>
      </c>
      <c r="D33" s="2" t="s">
        <v>47</v>
      </c>
      <c r="E33" s="14">
        <v>0</v>
      </c>
      <c r="F33" s="1" t="s">
        <v>22</v>
      </c>
      <c r="G33" s="66" t="s">
        <v>48</v>
      </c>
      <c r="H33" s="3"/>
      <c r="I33" s="1"/>
      <c r="J33" s="1"/>
      <c r="K33" s="1"/>
      <c r="L33" s="1"/>
      <c r="M33" s="1"/>
      <c r="N33" s="1"/>
      <c r="O33" s="1"/>
      <c r="P33" s="1"/>
      <c r="Q33" s="1"/>
      <c r="R33" s="1"/>
    </row>
    <row r="34" spans="3:18" ht="23.25">
      <c r="C34" s="4">
        <v>23</v>
      </c>
      <c r="D34" s="2" t="s">
        <v>49</v>
      </c>
      <c r="E34" s="14">
        <v>0</v>
      </c>
      <c r="F34" s="1" t="s">
        <v>22</v>
      </c>
      <c r="G34" s="66" t="s">
        <v>50</v>
      </c>
      <c r="H34" s="3"/>
      <c r="I34" s="1"/>
      <c r="J34" s="1"/>
      <c r="K34" s="1"/>
      <c r="L34" s="1"/>
      <c r="M34" s="1"/>
      <c r="N34" s="1"/>
      <c r="O34" s="1"/>
      <c r="P34" s="1"/>
      <c r="Q34" s="1"/>
      <c r="R34" s="1"/>
    </row>
    <row r="35" spans="3:18" ht="35.25">
      <c r="C35" s="4">
        <v>24</v>
      </c>
      <c r="D35" s="2" t="s">
        <v>51</v>
      </c>
      <c r="E35" s="14">
        <v>0</v>
      </c>
      <c r="F35" s="1" t="s">
        <v>22</v>
      </c>
      <c r="G35" s="66" t="s">
        <v>52</v>
      </c>
      <c r="H35" s="20"/>
      <c r="I35" s="1"/>
      <c r="J35" s="1"/>
      <c r="K35" s="1"/>
      <c r="L35" s="1"/>
      <c r="M35" s="1"/>
      <c r="N35" s="1"/>
      <c r="O35" s="1"/>
      <c r="P35" s="1"/>
      <c r="Q35" s="1"/>
      <c r="R35" s="1"/>
    </row>
    <row r="36" spans="3:18" ht="35.25">
      <c r="C36" s="4">
        <v>25</v>
      </c>
      <c r="D36" s="2" t="s">
        <v>53</v>
      </c>
      <c r="E36" s="14">
        <v>0</v>
      </c>
      <c r="F36" s="1" t="s">
        <v>54</v>
      </c>
      <c r="G36" s="66" t="s">
        <v>55</v>
      </c>
      <c r="H36" s="3"/>
      <c r="I36" s="1"/>
      <c r="J36" s="1"/>
      <c r="K36" s="1"/>
      <c r="L36" s="1"/>
      <c r="M36" s="1"/>
      <c r="N36" s="1"/>
      <c r="O36" s="1"/>
      <c r="P36" s="1"/>
      <c r="Q36" s="1"/>
      <c r="R36" s="1"/>
    </row>
    <row r="37" spans="3:18" ht="23.25">
      <c r="C37" s="4">
        <v>26</v>
      </c>
      <c r="D37" s="2" t="s">
        <v>56</v>
      </c>
      <c r="E37" s="14">
        <v>0</v>
      </c>
      <c r="F37" s="1" t="s">
        <v>22</v>
      </c>
      <c r="G37" s="66" t="s">
        <v>57</v>
      </c>
      <c r="H37" s="3"/>
      <c r="I37" s="1"/>
      <c r="J37" s="1"/>
      <c r="K37" s="1"/>
      <c r="L37" s="1"/>
      <c r="M37" s="1"/>
      <c r="N37" s="1"/>
      <c r="O37" s="1"/>
      <c r="P37" s="1"/>
      <c r="Q37" s="1"/>
      <c r="R37" s="1"/>
    </row>
    <row r="38" spans="3:18" ht="93.75">
      <c r="C38" s="4">
        <v>27</v>
      </c>
      <c r="D38" s="2" t="s">
        <v>58</v>
      </c>
      <c r="E38" s="14">
        <v>0</v>
      </c>
      <c r="F38" s="1" t="s">
        <v>22</v>
      </c>
      <c r="G38" s="11" t="s">
        <v>59</v>
      </c>
      <c r="H38" s="3"/>
      <c r="I38" s="1"/>
      <c r="J38" s="1"/>
      <c r="K38" s="1"/>
      <c r="L38" s="1"/>
      <c r="M38" s="1"/>
      <c r="N38" s="1"/>
      <c r="O38" s="1"/>
      <c r="P38" s="1"/>
      <c r="Q38" s="1"/>
      <c r="R38" s="1"/>
    </row>
    <row r="39" spans="3:18" ht="15.75" thickBot="1">
      <c r="C39" s="4">
        <v>28</v>
      </c>
      <c r="D39" s="33" t="s">
        <v>60</v>
      </c>
      <c r="E39" s="34">
        <f>SUM(E26:E38)</f>
        <v>0</v>
      </c>
      <c r="F39" s="16"/>
      <c r="G39" s="5"/>
      <c r="H39" s="3"/>
      <c r="I39" s="1"/>
      <c r="J39" s="1"/>
      <c r="K39" s="1"/>
      <c r="L39" s="1"/>
      <c r="M39" s="1"/>
      <c r="N39" s="1"/>
      <c r="O39" s="1"/>
      <c r="P39" s="1"/>
      <c r="Q39" s="1"/>
      <c r="R39" s="1"/>
    </row>
    <row r="40" spans="3:18">
      <c r="C40" s="4"/>
      <c r="D40" s="13"/>
      <c r="E40" s="18"/>
      <c r="F40" s="1"/>
      <c r="G40" s="1"/>
      <c r="H40" s="3"/>
      <c r="I40" s="1"/>
      <c r="J40" s="1"/>
      <c r="K40" s="1"/>
      <c r="L40" s="1"/>
      <c r="M40" s="1"/>
      <c r="N40" s="1"/>
      <c r="O40" s="1"/>
      <c r="P40" s="1"/>
      <c r="Q40" s="1"/>
      <c r="R40" s="1"/>
    </row>
    <row r="41" spans="3:18" ht="15.75" thickBot="1">
      <c r="C41" s="4"/>
      <c r="D41" s="13"/>
      <c r="E41" s="18"/>
      <c r="F41" s="1"/>
      <c r="G41" s="1"/>
      <c r="H41" s="3"/>
      <c r="I41" s="1"/>
      <c r="J41" s="1"/>
      <c r="K41" s="1"/>
      <c r="L41" s="1"/>
      <c r="M41" s="1"/>
      <c r="N41" s="1"/>
      <c r="O41" s="1"/>
      <c r="P41" s="1"/>
      <c r="Q41" s="1"/>
      <c r="R41" s="1"/>
    </row>
    <row r="42" spans="3:18" ht="35.25">
      <c r="C42" s="4">
        <v>29</v>
      </c>
      <c r="D42" s="29" t="s">
        <v>61</v>
      </c>
      <c r="E42" s="30">
        <v>0</v>
      </c>
      <c r="F42" s="24" t="s">
        <v>22</v>
      </c>
      <c r="G42" s="65" t="s">
        <v>62</v>
      </c>
      <c r="H42" s="3"/>
      <c r="I42" s="1"/>
      <c r="J42" s="1"/>
      <c r="K42" s="1"/>
      <c r="L42" s="1"/>
      <c r="M42" s="1"/>
      <c r="N42" s="1"/>
      <c r="O42" s="1"/>
      <c r="P42" s="1"/>
      <c r="Q42" s="1"/>
      <c r="R42" s="1"/>
    </row>
    <row r="43" spans="3:18" ht="23.25">
      <c r="C43" s="4">
        <v>30</v>
      </c>
      <c r="D43" s="2" t="s">
        <v>63</v>
      </c>
      <c r="E43" s="19">
        <v>0</v>
      </c>
      <c r="F43" s="1" t="s">
        <v>64</v>
      </c>
      <c r="G43" s="66" t="s">
        <v>65</v>
      </c>
      <c r="H43" s="3"/>
      <c r="I43" s="1"/>
      <c r="J43" s="1"/>
      <c r="K43" s="1"/>
      <c r="L43" s="1"/>
      <c r="M43" s="1"/>
      <c r="N43" s="1"/>
      <c r="O43" s="1"/>
      <c r="P43" s="1"/>
      <c r="Q43" s="1"/>
      <c r="R43" s="1"/>
    </row>
    <row r="44" spans="3:18" ht="46.5">
      <c r="C44" s="4">
        <v>31</v>
      </c>
      <c r="D44" s="2" t="s">
        <v>66</v>
      </c>
      <c r="E44" s="14">
        <v>0</v>
      </c>
      <c r="F44" s="1" t="s">
        <v>22</v>
      </c>
      <c r="G44" s="66" t="s">
        <v>67</v>
      </c>
      <c r="H44" s="3"/>
      <c r="I44" s="1"/>
      <c r="J44" s="1"/>
      <c r="K44" s="1"/>
      <c r="L44" s="1"/>
      <c r="M44" s="1"/>
      <c r="N44" s="1"/>
      <c r="O44" s="1"/>
      <c r="P44" s="1"/>
      <c r="Q44" s="1"/>
      <c r="R44" s="1"/>
    </row>
    <row r="45" spans="3:18" ht="35.25">
      <c r="C45" s="4">
        <v>32</v>
      </c>
      <c r="D45" s="2" t="s">
        <v>68</v>
      </c>
      <c r="E45" s="14">
        <v>0</v>
      </c>
      <c r="F45" s="1" t="s">
        <v>69</v>
      </c>
      <c r="G45" s="66" t="s">
        <v>70</v>
      </c>
      <c r="H45" s="3"/>
      <c r="I45" s="1"/>
      <c r="J45" s="1"/>
      <c r="K45" s="1"/>
      <c r="L45" s="1"/>
      <c r="M45" s="1"/>
      <c r="N45" s="1"/>
      <c r="O45" s="1"/>
      <c r="P45" s="1"/>
      <c r="Q45" s="1"/>
      <c r="R45" s="1"/>
    </row>
    <row r="46" spans="3:18" ht="70.5">
      <c r="C46" s="4">
        <v>33</v>
      </c>
      <c r="D46" s="36" t="s">
        <v>71</v>
      </c>
      <c r="E46" s="56">
        <f>E42-E44+E45</f>
        <v>0</v>
      </c>
      <c r="F46" s="16"/>
      <c r="G46" s="70" t="s">
        <v>72</v>
      </c>
      <c r="H46" s="3"/>
      <c r="I46" s="1"/>
      <c r="J46" s="1"/>
      <c r="K46" s="1"/>
      <c r="L46" s="1"/>
      <c r="M46" s="1"/>
      <c r="N46" s="1"/>
      <c r="O46" s="1"/>
      <c r="P46" s="1"/>
      <c r="Q46" s="1"/>
      <c r="R46" s="1"/>
    </row>
    <row r="47" spans="3:18" ht="15.75" thickBot="1">
      <c r="C47" s="4"/>
      <c r="D47" s="1"/>
      <c r="E47" s="62"/>
      <c r="F47" s="1"/>
      <c r="G47" s="1"/>
      <c r="H47" s="3"/>
      <c r="I47" s="1"/>
      <c r="J47" s="1"/>
      <c r="K47" s="1"/>
      <c r="L47" s="1"/>
      <c r="M47" s="1"/>
      <c r="N47" s="1"/>
      <c r="O47" s="1"/>
      <c r="P47" s="1"/>
      <c r="Q47" s="1"/>
      <c r="R47" s="1"/>
    </row>
    <row r="48" spans="3:18" ht="70.5">
      <c r="C48" s="4">
        <v>34</v>
      </c>
      <c r="D48" s="37" t="s">
        <v>73</v>
      </c>
      <c r="E48" s="57">
        <f>E46+E23</f>
        <v>0</v>
      </c>
      <c r="F48" s="38"/>
      <c r="G48" s="68" t="s">
        <v>74</v>
      </c>
      <c r="H48" s="3"/>
      <c r="I48" s="1"/>
      <c r="J48" s="1"/>
      <c r="K48" s="1"/>
      <c r="L48" s="1"/>
      <c r="M48" s="1"/>
      <c r="N48" s="1"/>
      <c r="O48" s="1"/>
      <c r="P48" s="1"/>
      <c r="Q48" s="1"/>
      <c r="R48" s="1"/>
    </row>
    <row r="49" spans="3:8" ht="15.75" thickBot="1">
      <c r="C49" s="2"/>
      <c r="D49" s="1"/>
      <c r="E49" s="1"/>
      <c r="F49" s="1"/>
      <c r="G49" s="1"/>
      <c r="H49" s="3"/>
    </row>
    <row r="50" spans="3:8">
      <c r="C50" s="59"/>
      <c r="D50" s="40" t="s">
        <v>75</v>
      </c>
      <c r="E50" s="41"/>
      <c r="F50" s="1"/>
      <c r="G50" s="1"/>
      <c r="H50" s="3"/>
    </row>
    <row r="51" spans="3:8">
      <c r="C51" s="2">
        <v>35</v>
      </c>
      <c r="D51" s="6" t="s">
        <v>76</v>
      </c>
      <c r="E51" s="42" t="e">
        <f>E16/E9</f>
        <v>#DIV/0!</v>
      </c>
      <c r="F51" s="1"/>
      <c r="G51" s="1"/>
      <c r="H51" s="3"/>
    </row>
    <row r="52" spans="3:8">
      <c r="C52" s="2">
        <v>36</v>
      </c>
      <c r="D52" s="6" t="s">
        <v>77</v>
      </c>
      <c r="E52" s="42" t="e">
        <f>E17/E10</f>
        <v>#DIV/0!</v>
      </c>
      <c r="F52" s="1"/>
      <c r="G52" s="1"/>
      <c r="H52" s="3"/>
    </row>
    <row r="53" spans="3:8">
      <c r="C53" s="2">
        <v>37</v>
      </c>
      <c r="D53" s="6" t="s">
        <v>78</v>
      </c>
      <c r="E53" s="42" t="e">
        <f>E18/E11</f>
        <v>#DIV/0!</v>
      </c>
      <c r="F53" s="1"/>
      <c r="G53" s="1"/>
      <c r="H53" s="3"/>
    </row>
    <row r="54" spans="3:8">
      <c r="C54" s="2">
        <v>38</v>
      </c>
      <c r="D54" s="6" t="s">
        <v>79</v>
      </c>
      <c r="E54" s="42" t="e">
        <f>E19/E12</f>
        <v>#DIV/0!</v>
      </c>
      <c r="F54" s="1"/>
      <c r="G54" s="1"/>
      <c r="H54" s="3"/>
    </row>
    <row r="55" spans="3:8">
      <c r="C55" s="2">
        <v>39</v>
      </c>
      <c r="D55" s="6" t="s">
        <v>80</v>
      </c>
      <c r="E55" s="42" t="e">
        <f>SUM(E16:E19)/E14</f>
        <v>#DIV/0!</v>
      </c>
      <c r="F55" s="1"/>
      <c r="G55" s="1"/>
      <c r="H55" s="3"/>
    </row>
    <row r="56" spans="3:8">
      <c r="C56" s="2"/>
      <c r="D56" s="6"/>
      <c r="E56" s="43"/>
      <c r="F56" s="1"/>
      <c r="G56" s="1"/>
      <c r="H56" s="3"/>
    </row>
    <row r="57" spans="3:8">
      <c r="C57" s="2">
        <v>40</v>
      </c>
      <c r="D57" s="6" t="s">
        <v>81</v>
      </c>
      <c r="E57" s="44" t="e">
        <f>SUM(E26:E27)/E14</f>
        <v>#DIV/0!</v>
      </c>
      <c r="F57" s="1"/>
      <c r="G57" s="1"/>
      <c r="H57" s="3"/>
    </row>
    <row r="58" spans="3:8">
      <c r="C58" s="2">
        <v>41</v>
      </c>
      <c r="D58" s="6" t="s">
        <v>82</v>
      </c>
      <c r="E58" s="44" t="e">
        <f>E28/E14</f>
        <v>#DIV/0!</v>
      </c>
      <c r="F58" s="1"/>
      <c r="G58" s="1"/>
      <c r="H58" s="3"/>
    </row>
    <row r="59" spans="3:8">
      <c r="C59" s="2">
        <v>42</v>
      </c>
      <c r="D59" s="6" t="s">
        <v>83</v>
      </c>
      <c r="E59" s="44" t="e">
        <f>SUM(E29:E31)/E14</f>
        <v>#DIV/0!</v>
      </c>
      <c r="F59" s="1"/>
      <c r="G59" s="1"/>
      <c r="H59" s="3"/>
    </row>
    <row r="60" spans="3:8">
      <c r="C60" s="2">
        <v>43</v>
      </c>
      <c r="D60" s="6" t="s">
        <v>84</v>
      </c>
      <c r="E60" s="44" t="e">
        <f>(E32+E33)/E14</f>
        <v>#DIV/0!</v>
      </c>
      <c r="F60" s="1"/>
      <c r="G60" s="1"/>
      <c r="H60" s="3"/>
    </row>
    <row r="61" spans="3:8">
      <c r="C61" s="2">
        <v>44</v>
      </c>
      <c r="D61" s="6" t="s">
        <v>85</v>
      </c>
      <c r="E61" s="44" t="e">
        <f>E34/E14</f>
        <v>#DIV/0!</v>
      </c>
      <c r="F61" s="1"/>
      <c r="G61" s="1"/>
      <c r="H61" s="3"/>
    </row>
    <row r="62" spans="3:8">
      <c r="C62" s="2">
        <v>45</v>
      </c>
      <c r="D62" s="6" t="s">
        <v>86</v>
      </c>
      <c r="E62" s="44" t="e">
        <f>E35/E14</f>
        <v>#DIV/0!</v>
      </c>
      <c r="F62" s="1"/>
      <c r="G62" s="1"/>
      <c r="H62" s="3"/>
    </row>
    <row r="63" spans="3:8">
      <c r="C63" s="2">
        <v>46</v>
      </c>
      <c r="D63" s="6" t="s">
        <v>87</v>
      </c>
      <c r="E63" s="45" t="e">
        <f>E37/E14</f>
        <v>#DIV/0!</v>
      </c>
      <c r="F63" s="1"/>
      <c r="G63" s="1"/>
      <c r="H63" s="3"/>
    </row>
    <row r="64" spans="3:8">
      <c r="C64" s="2">
        <v>47</v>
      </c>
      <c r="D64" s="6" t="s">
        <v>88</v>
      </c>
      <c r="E64" s="44" t="e">
        <f>E38/E14</f>
        <v>#DIV/0!</v>
      </c>
      <c r="F64" s="1"/>
      <c r="G64" s="1"/>
      <c r="H64" s="3"/>
    </row>
    <row r="65" spans="3:8">
      <c r="C65" s="2">
        <v>48</v>
      </c>
      <c r="D65" s="6" t="s">
        <v>89</v>
      </c>
      <c r="E65" s="46" t="e">
        <f>E34/(E32+E33)</f>
        <v>#DIV/0!</v>
      </c>
      <c r="F65" s="1"/>
      <c r="G65" s="1"/>
      <c r="H65" s="3"/>
    </row>
    <row r="66" spans="3:8">
      <c r="C66" s="2">
        <v>49</v>
      </c>
      <c r="D66" s="6" t="s">
        <v>90</v>
      </c>
      <c r="E66" s="46" t="e">
        <f>E35/(E32+E33+E34)</f>
        <v>#DIV/0!</v>
      </c>
      <c r="F66" s="1"/>
      <c r="G66" s="1"/>
      <c r="H66" s="3"/>
    </row>
    <row r="67" spans="3:8" ht="15.75" thickBot="1">
      <c r="C67" s="2">
        <v>50</v>
      </c>
      <c r="D67" s="15" t="s">
        <v>91</v>
      </c>
      <c r="E67" s="47" t="e">
        <f>E38/(E16+E17+E18+E19)</f>
        <v>#DIV/0!</v>
      </c>
      <c r="F67" s="1"/>
      <c r="G67" s="1"/>
      <c r="H67" s="3"/>
    </row>
    <row r="68" spans="3:8" ht="15.75" thickBot="1">
      <c r="C68" s="21"/>
      <c r="D68" s="16"/>
      <c r="E68" s="16"/>
      <c r="F68" s="16"/>
      <c r="G68" s="16"/>
      <c r="H68" s="5"/>
    </row>
    <row r="69" spans="3:8">
      <c r="D69" s="9"/>
      <c r="E69" s="9"/>
      <c r="F69" s="9"/>
      <c r="G69" s="9"/>
      <c r="H69" s="9"/>
    </row>
  </sheetData>
  <sheetProtection algorithmName="SHA-512" hashValue="HODvAth9HepyHYYhBS55OstWv1BeIp6F2Y4xR3xI3i4DUAKfKHs2g75VT8DjqUdLByp3pz7tRZO8reG35XC6Tw==" saltValue="yHnjRLxIpcROaOE8pvscOg==" spinCount="100000" sheet="1" objects="1" scenarios="1" formatCells="0" formatColumns="0" formatRows="0" insertColumns="0" insertRows="0" insertHyperlinks="0" deleteColumns="0" deleteRows="0" sort="0" autoFilter="0" pivotTables="0"/>
  <mergeCells count="5">
    <mergeCell ref="G16:G19"/>
    <mergeCell ref="G21:G22"/>
    <mergeCell ref="G30:G31"/>
    <mergeCell ref="C3:G3"/>
    <mergeCell ref="C6:G6"/>
  </mergeCells>
  <conditionalFormatting sqref="E38">
    <cfRule type="expression" dxfId="5" priority="3">
      <formula>E38&gt;0.05*SUM(E26:E37)</formula>
    </cfRule>
  </conditionalFormatting>
  <conditionalFormatting sqref="E46">
    <cfRule type="expression" dxfId="4" priority="2">
      <formula>E46&gt;0.1*E48</formula>
    </cfRule>
  </conditionalFormatting>
  <conditionalFormatting sqref="E48">
    <cfRule type="expression" dxfId="3" priority="1">
      <formula>$E$48&gt;1000000</formula>
    </cfRule>
  </conditionalFormatting>
  <pageMargins left="0.7" right="0.7" top="0.75" bottom="0.75" header="0.3" footer="0.3"/>
  <pageSetup paperSize="9" orientation="portrait" r:id="rId1"/>
  <headerFooter>
    <oddFooter>&amp;L_x000D_&amp;1#&amp;"Calibri"&amp;10&amp;K000000 Intern gebruik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A25F5-0787-401F-A7D5-251E2A8F2485}">
  <sheetPr>
    <pageSetUpPr fitToPage="1"/>
  </sheetPr>
  <dimension ref="C1:R69"/>
  <sheetViews>
    <sheetView tabSelected="1" zoomScale="110" zoomScaleNormal="110" workbookViewId="0">
      <selection activeCell="D17" sqref="D17"/>
    </sheetView>
  </sheetViews>
  <sheetFormatPr defaultRowHeight="15"/>
  <cols>
    <col min="1" max="2" width="1.85546875" customWidth="1"/>
    <col min="4" max="4" width="75" customWidth="1"/>
    <col min="5" max="5" width="23.7109375" customWidth="1"/>
    <col min="6" max="6" width="15.5703125" customWidth="1"/>
    <col min="7" max="7" width="72.42578125" customWidth="1"/>
    <col min="8" max="8" width="8.42578125" customWidth="1"/>
  </cols>
  <sheetData>
    <row r="1" spans="3:18" ht="15.75" thickBot="1"/>
    <row r="2" spans="3:18" ht="29.25" customHeight="1">
      <c r="C2" s="54" t="s">
        <v>0</v>
      </c>
      <c r="D2" s="7"/>
      <c r="E2" s="55" t="s">
        <v>92</v>
      </c>
      <c r="F2" s="55" t="s">
        <v>93</v>
      </c>
      <c r="G2" s="55"/>
      <c r="H2" s="8"/>
      <c r="I2" s="1"/>
      <c r="J2" s="1"/>
      <c r="K2" s="1"/>
      <c r="L2" s="1"/>
      <c r="M2" s="1"/>
      <c r="N2" s="1"/>
      <c r="O2" s="1"/>
      <c r="P2" s="1"/>
      <c r="Q2" s="1"/>
      <c r="R2" s="1"/>
    </row>
    <row r="3" spans="3:18" ht="16.899999999999999" customHeight="1">
      <c r="C3" s="78" t="s">
        <v>3</v>
      </c>
      <c r="D3" s="82"/>
      <c r="E3" s="82"/>
      <c r="F3" s="82"/>
      <c r="G3" s="82"/>
      <c r="H3" s="49"/>
      <c r="I3" s="1"/>
      <c r="J3" s="1"/>
      <c r="K3" s="1"/>
      <c r="L3" s="1"/>
      <c r="M3" s="1"/>
      <c r="N3" s="1"/>
      <c r="O3" s="1"/>
      <c r="P3" s="1"/>
      <c r="Q3" s="1"/>
      <c r="R3" s="1"/>
    </row>
    <row r="4" spans="3:18" ht="12" customHeight="1">
      <c r="C4" s="32" t="s">
        <v>4</v>
      </c>
      <c r="D4" s="50"/>
      <c r="E4" s="50"/>
      <c r="F4" s="50"/>
      <c r="G4" s="50"/>
      <c r="H4" s="49"/>
      <c r="I4" s="1"/>
      <c r="J4" s="1"/>
      <c r="K4" s="1"/>
      <c r="L4" s="1"/>
      <c r="M4" s="1"/>
      <c r="N4" s="1"/>
      <c r="O4" s="1"/>
      <c r="P4" s="1"/>
      <c r="Q4" s="1"/>
      <c r="R4" s="1"/>
    </row>
    <row r="5" spans="3:18" ht="12" customHeight="1">
      <c r="C5" s="32" t="s">
        <v>5</v>
      </c>
      <c r="D5" s="50"/>
      <c r="E5" s="50"/>
      <c r="F5" s="50"/>
      <c r="G5" s="50"/>
      <c r="H5" s="49"/>
      <c r="I5" s="1"/>
      <c r="J5" s="1"/>
      <c r="K5" s="1"/>
      <c r="L5" s="1"/>
      <c r="M5" s="1"/>
      <c r="N5" s="1"/>
      <c r="O5" s="1"/>
      <c r="P5" s="1"/>
      <c r="Q5" s="1"/>
      <c r="R5" s="1"/>
    </row>
    <row r="6" spans="3:18" ht="21" customHeight="1">
      <c r="C6" s="80" t="s">
        <v>94</v>
      </c>
      <c r="D6" s="81"/>
      <c r="E6" s="81"/>
      <c r="F6" s="81"/>
      <c r="G6" s="81"/>
      <c r="H6" s="49"/>
      <c r="I6" s="1"/>
      <c r="J6" s="1"/>
      <c r="K6" s="1"/>
      <c r="L6" s="1"/>
      <c r="M6" s="1"/>
      <c r="N6" s="1"/>
      <c r="O6" s="1"/>
      <c r="P6" s="1"/>
      <c r="Q6" s="1"/>
      <c r="R6" s="1"/>
    </row>
    <row r="7" spans="3:18">
      <c r="C7" s="51" t="s">
        <v>7</v>
      </c>
      <c r="D7" s="52"/>
      <c r="E7" s="1"/>
      <c r="F7" s="1"/>
      <c r="G7" s="1"/>
      <c r="H7" s="3"/>
      <c r="I7" s="1"/>
      <c r="J7" s="1"/>
      <c r="K7" s="1"/>
      <c r="L7" s="1"/>
      <c r="M7" s="1"/>
      <c r="N7" s="1"/>
      <c r="O7" s="1"/>
      <c r="P7" s="1"/>
      <c r="Q7" s="1"/>
      <c r="R7" s="1"/>
    </row>
    <row r="8" spans="3:18" ht="15.75" thickBot="1">
      <c r="C8" s="53"/>
      <c r="D8" s="52"/>
      <c r="E8" s="1"/>
      <c r="F8" s="1"/>
      <c r="G8" s="1"/>
      <c r="H8" s="3"/>
      <c r="I8" s="1"/>
      <c r="J8" s="1"/>
      <c r="K8" s="1"/>
      <c r="L8" s="1"/>
      <c r="M8" s="1"/>
      <c r="N8" s="1"/>
      <c r="O8" s="1"/>
      <c r="P8" s="1"/>
      <c r="Q8" s="1"/>
      <c r="R8" s="1"/>
    </row>
    <row r="9" spans="3:18">
      <c r="C9" s="4">
        <v>1</v>
      </c>
      <c r="D9" s="22" t="s">
        <v>8</v>
      </c>
      <c r="E9" s="23">
        <v>13713</v>
      </c>
      <c r="F9" s="24" t="s">
        <v>9</v>
      </c>
      <c r="G9" s="25" t="s">
        <v>10</v>
      </c>
      <c r="H9" s="3"/>
      <c r="I9" s="1"/>
      <c r="J9" s="1"/>
      <c r="K9" s="1"/>
      <c r="L9" s="1"/>
      <c r="M9" s="1"/>
      <c r="N9" s="1"/>
      <c r="O9" s="1"/>
      <c r="P9" s="1"/>
      <c r="Q9" s="1"/>
      <c r="R9" s="1"/>
    </row>
    <row r="10" spans="3:18">
      <c r="C10" s="4">
        <v>2</v>
      </c>
      <c r="D10" s="26" t="s">
        <v>11</v>
      </c>
      <c r="E10" s="17">
        <v>1322</v>
      </c>
      <c r="F10" s="1" t="s">
        <v>9</v>
      </c>
      <c r="G10" s="3" t="s">
        <v>12</v>
      </c>
      <c r="H10" s="3"/>
      <c r="I10" s="1"/>
      <c r="J10" s="1"/>
      <c r="K10" s="1"/>
      <c r="L10" s="1"/>
      <c r="M10" s="1"/>
      <c r="N10" s="1"/>
      <c r="O10" s="1"/>
      <c r="P10" s="1"/>
      <c r="Q10" s="1"/>
      <c r="R10" s="1"/>
    </row>
    <row r="11" spans="3:18">
      <c r="C11" s="4">
        <v>3</v>
      </c>
      <c r="D11" s="26" t="s">
        <v>13</v>
      </c>
      <c r="E11" s="17">
        <v>1000</v>
      </c>
      <c r="F11" s="1" t="s">
        <v>9</v>
      </c>
      <c r="G11" s="11" t="s">
        <v>14</v>
      </c>
      <c r="H11" s="3"/>
      <c r="I11" s="1"/>
      <c r="J11" s="1"/>
      <c r="K11" s="1"/>
      <c r="L11" s="1"/>
      <c r="M11" s="1"/>
      <c r="N11" s="1"/>
      <c r="O11" s="1"/>
      <c r="P11" s="1"/>
      <c r="Q11" s="1"/>
      <c r="R11" s="1"/>
    </row>
    <row r="12" spans="3:18" ht="23.25">
      <c r="C12" s="4">
        <v>4</v>
      </c>
      <c r="D12" s="26" t="s">
        <v>15</v>
      </c>
      <c r="E12" s="17">
        <v>1300</v>
      </c>
      <c r="F12" s="1" t="s">
        <v>9</v>
      </c>
      <c r="G12" s="11" t="s">
        <v>16</v>
      </c>
      <c r="H12" s="3"/>
      <c r="I12" s="1"/>
      <c r="J12" s="1"/>
      <c r="K12" s="1"/>
      <c r="L12" s="1"/>
      <c r="M12" s="1"/>
      <c r="N12" s="1"/>
      <c r="O12" s="1"/>
      <c r="P12" s="1"/>
      <c r="Q12" s="1"/>
      <c r="R12" s="1"/>
    </row>
    <row r="13" spans="3:18">
      <c r="C13" s="4">
        <v>5</v>
      </c>
      <c r="D13" s="26" t="s">
        <v>17</v>
      </c>
      <c r="E13" s="17"/>
      <c r="F13" s="1" t="s">
        <v>18</v>
      </c>
      <c r="G13" s="3" t="s">
        <v>19</v>
      </c>
      <c r="H13" s="3"/>
      <c r="I13" s="1"/>
      <c r="J13" s="1"/>
      <c r="K13" s="1"/>
      <c r="L13" s="1"/>
      <c r="M13" s="1"/>
      <c r="N13" s="1"/>
      <c r="O13" s="1"/>
      <c r="P13" s="1"/>
      <c r="Q13" s="1"/>
      <c r="R13" s="1"/>
    </row>
    <row r="14" spans="3:18" ht="15.75" thickBot="1">
      <c r="C14" s="4">
        <v>6</v>
      </c>
      <c r="D14" s="27" t="s">
        <v>20</v>
      </c>
      <c r="E14" s="28">
        <f>E9+E11+E12+E10</f>
        <v>17335</v>
      </c>
      <c r="F14" s="16" t="s">
        <v>9</v>
      </c>
      <c r="G14" s="5"/>
      <c r="H14" s="3"/>
      <c r="I14" s="1"/>
      <c r="J14" s="1"/>
      <c r="K14" s="1"/>
      <c r="L14" s="1"/>
      <c r="M14" s="1"/>
      <c r="N14" s="1"/>
      <c r="O14" s="1"/>
      <c r="P14" s="1"/>
      <c r="Q14" s="1"/>
      <c r="R14" s="1"/>
    </row>
    <row r="15" spans="3:18" ht="15.75" thickBot="1">
      <c r="C15" s="4"/>
      <c r="D15" s="10"/>
      <c r="E15" s="1"/>
      <c r="F15" s="1"/>
      <c r="G15" s="1"/>
      <c r="H15" s="3"/>
      <c r="I15" s="1"/>
      <c r="J15" s="1"/>
      <c r="K15" s="1"/>
      <c r="L15" s="1"/>
      <c r="M15" s="1"/>
      <c r="N15" s="1"/>
      <c r="O15" s="1"/>
      <c r="P15" s="1"/>
      <c r="Q15" s="1"/>
      <c r="R15" s="1"/>
    </row>
    <row r="16" spans="3:18">
      <c r="C16" s="4">
        <v>7</v>
      </c>
      <c r="D16" s="29" t="s">
        <v>21</v>
      </c>
      <c r="E16" s="30">
        <v>47640000</v>
      </c>
      <c r="F16" s="24" t="s">
        <v>22</v>
      </c>
      <c r="G16" s="72" t="s">
        <v>23</v>
      </c>
      <c r="H16" s="3"/>
      <c r="I16" s="1"/>
      <c r="J16" s="1"/>
      <c r="K16" s="1"/>
      <c r="L16" s="1"/>
      <c r="M16" s="1"/>
      <c r="N16" s="1"/>
      <c r="O16" s="1"/>
      <c r="P16" s="1"/>
      <c r="Q16" s="1"/>
      <c r="R16" s="1"/>
    </row>
    <row r="17" spans="3:18">
      <c r="C17" s="4">
        <v>8</v>
      </c>
      <c r="D17" s="2" t="s">
        <v>24</v>
      </c>
      <c r="E17" s="14">
        <v>1000000</v>
      </c>
      <c r="F17" s="1" t="s">
        <v>22</v>
      </c>
      <c r="G17" s="73"/>
      <c r="H17" s="3"/>
      <c r="I17" s="1"/>
      <c r="J17" s="1"/>
      <c r="K17" s="1"/>
      <c r="L17" s="1"/>
      <c r="M17" s="1"/>
      <c r="N17" s="1"/>
      <c r="O17" s="1"/>
      <c r="P17" s="1"/>
      <c r="Q17" s="1"/>
      <c r="R17" s="1"/>
    </row>
    <row r="18" spans="3:18">
      <c r="C18" s="4">
        <v>9</v>
      </c>
      <c r="D18" s="2" t="s">
        <v>25</v>
      </c>
      <c r="E18" s="14">
        <v>1200000</v>
      </c>
      <c r="F18" s="1" t="s">
        <v>22</v>
      </c>
      <c r="G18" s="73"/>
      <c r="H18" s="3"/>
      <c r="I18" s="1"/>
      <c r="J18" s="1"/>
      <c r="K18" s="1"/>
      <c r="L18" s="1"/>
      <c r="M18" s="1"/>
      <c r="N18" s="1"/>
      <c r="O18" s="1"/>
      <c r="P18" s="1"/>
      <c r="Q18" s="1"/>
      <c r="R18" s="1"/>
    </row>
    <row r="19" spans="3:18">
      <c r="C19" s="4">
        <v>10</v>
      </c>
      <c r="D19" s="2" t="s">
        <v>26</v>
      </c>
      <c r="E19" s="14">
        <v>2150000</v>
      </c>
      <c r="F19" s="1" t="s">
        <v>22</v>
      </c>
      <c r="G19" s="73"/>
      <c r="H19" s="3"/>
      <c r="I19" s="1"/>
      <c r="J19" s="1"/>
      <c r="K19" s="1"/>
      <c r="L19" s="1"/>
      <c r="M19" s="1"/>
      <c r="N19" s="1"/>
      <c r="O19" s="1"/>
      <c r="P19" s="1"/>
      <c r="Q19" s="1"/>
      <c r="R19" s="1"/>
    </row>
    <row r="20" spans="3:18">
      <c r="C20" s="4"/>
      <c r="D20" s="2"/>
      <c r="E20" s="14"/>
      <c r="F20" s="1"/>
      <c r="G20" s="3"/>
      <c r="H20" s="3"/>
      <c r="I20" s="1"/>
      <c r="J20" s="1"/>
      <c r="K20" s="1"/>
      <c r="L20" s="1"/>
      <c r="M20" s="1"/>
      <c r="N20" s="1"/>
      <c r="O20" s="1"/>
      <c r="P20" s="1"/>
      <c r="Q20" s="1"/>
      <c r="R20" s="1"/>
    </row>
    <row r="21" spans="3:18">
      <c r="C21" s="4">
        <v>11</v>
      </c>
      <c r="D21" s="2" t="s">
        <v>27</v>
      </c>
      <c r="E21" s="14"/>
      <c r="F21" s="1" t="s">
        <v>22</v>
      </c>
      <c r="G21" s="76" t="s">
        <v>95</v>
      </c>
      <c r="H21" s="3"/>
      <c r="I21" s="1"/>
      <c r="J21" s="1"/>
      <c r="K21" s="1"/>
      <c r="L21" s="1"/>
      <c r="M21" s="1"/>
      <c r="N21" s="1"/>
      <c r="O21" s="1"/>
      <c r="P21" s="1"/>
      <c r="Q21" s="1"/>
      <c r="R21" s="1"/>
    </row>
    <row r="22" spans="3:18">
      <c r="C22" s="4">
        <v>12</v>
      </c>
      <c r="D22" s="2" t="s">
        <v>29</v>
      </c>
      <c r="E22" s="14"/>
      <c r="F22" s="1" t="s">
        <v>22</v>
      </c>
      <c r="G22" s="77"/>
      <c r="H22" s="3"/>
      <c r="I22" s="1"/>
      <c r="J22" s="1"/>
      <c r="K22" s="1"/>
      <c r="L22" s="1"/>
      <c r="M22" s="1"/>
      <c r="N22" s="1"/>
      <c r="O22" s="1"/>
      <c r="P22" s="1"/>
      <c r="Q22" s="1"/>
      <c r="R22" s="1"/>
    </row>
    <row r="23" spans="3:18" ht="93.75">
      <c r="C23" s="4">
        <v>13</v>
      </c>
      <c r="D23" s="32" t="s">
        <v>30</v>
      </c>
      <c r="E23" s="58">
        <f>E39-E16-E17-E18-E19-E21-E22</f>
        <v>790842</v>
      </c>
      <c r="F23" s="1" t="s">
        <v>31</v>
      </c>
      <c r="G23" s="11" t="s">
        <v>32</v>
      </c>
      <c r="H23" s="3"/>
      <c r="I23" s="1"/>
      <c r="J23" s="1"/>
      <c r="K23" s="1"/>
      <c r="L23" s="1"/>
      <c r="M23" s="1"/>
      <c r="N23" s="1"/>
      <c r="O23" s="1"/>
      <c r="P23" s="1"/>
      <c r="Q23" s="1"/>
      <c r="R23" s="1"/>
    </row>
    <row r="24" spans="3:18" ht="15.75" thickBot="1">
      <c r="C24" s="4">
        <v>14</v>
      </c>
      <c r="D24" s="33" t="s">
        <v>33</v>
      </c>
      <c r="E24" s="34">
        <f>E16+E17+E18+E19+E21+E22+E23</f>
        <v>52780842</v>
      </c>
      <c r="F24" s="16"/>
      <c r="G24" s="35"/>
      <c r="H24" s="3"/>
      <c r="I24" s="1"/>
      <c r="J24" s="1"/>
      <c r="K24" s="1"/>
      <c r="L24" s="1"/>
      <c r="M24" s="1"/>
      <c r="N24" s="1"/>
      <c r="O24" s="1"/>
      <c r="P24" s="1"/>
      <c r="Q24" s="1"/>
      <c r="R24" s="1"/>
    </row>
    <row r="25" spans="3:18" ht="15.75" thickBot="1">
      <c r="C25" s="4"/>
      <c r="D25" s="1"/>
      <c r="E25" s="1"/>
      <c r="F25" s="1"/>
      <c r="G25" s="1"/>
      <c r="H25" s="3"/>
      <c r="I25" s="1"/>
      <c r="J25" s="1"/>
      <c r="K25" s="1"/>
      <c r="L25" s="1"/>
      <c r="M25" s="1"/>
      <c r="N25" s="1"/>
      <c r="O25" s="1"/>
      <c r="P25" s="1"/>
      <c r="Q25" s="1"/>
      <c r="R25" s="1"/>
    </row>
    <row r="26" spans="3:18" ht="58.5">
      <c r="C26" s="4">
        <v>15</v>
      </c>
      <c r="D26" s="29" t="s">
        <v>34</v>
      </c>
      <c r="E26" s="30">
        <v>4131027</v>
      </c>
      <c r="F26" s="24" t="s">
        <v>22</v>
      </c>
      <c r="G26" s="31" t="s">
        <v>35</v>
      </c>
      <c r="H26" s="3"/>
      <c r="I26" s="1"/>
      <c r="J26" s="1"/>
      <c r="K26" s="1"/>
      <c r="L26" s="1"/>
      <c r="M26" s="1"/>
      <c r="N26" s="1"/>
      <c r="O26" s="1"/>
      <c r="P26" s="1"/>
      <c r="Q26" s="1"/>
      <c r="R26" s="1"/>
    </row>
    <row r="27" spans="3:18" ht="23.25">
      <c r="C27" s="4">
        <v>16</v>
      </c>
      <c r="D27" s="2" t="s">
        <v>36</v>
      </c>
      <c r="E27" s="14">
        <v>183793</v>
      </c>
      <c r="F27" s="1" t="s">
        <v>22</v>
      </c>
      <c r="G27" s="11" t="s">
        <v>37</v>
      </c>
      <c r="H27" s="3"/>
      <c r="I27" s="1"/>
      <c r="J27" s="1"/>
      <c r="K27" s="1"/>
      <c r="L27" s="1"/>
      <c r="M27" s="1"/>
      <c r="N27" s="1"/>
      <c r="O27" s="1"/>
      <c r="P27" s="1"/>
      <c r="Q27" s="1"/>
      <c r="R27" s="1"/>
    </row>
    <row r="28" spans="3:18" ht="29.25">
      <c r="C28" s="4">
        <v>17</v>
      </c>
      <c r="D28" s="2" t="s">
        <v>38</v>
      </c>
      <c r="E28" s="14">
        <v>437295</v>
      </c>
      <c r="F28" s="1" t="s">
        <v>22</v>
      </c>
      <c r="G28" s="12" t="s">
        <v>39</v>
      </c>
      <c r="H28" s="3"/>
      <c r="I28" s="1"/>
      <c r="J28" s="1"/>
      <c r="K28" s="1"/>
      <c r="L28" s="1"/>
      <c r="M28" s="1"/>
      <c r="N28" s="1"/>
      <c r="O28" s="1"/>
      <c r="P28" s="1"/>
      <c r="Q28" s="1"/>
      <c r="R28" s="1"/>
    </row>
    <row r="29" spans="3:18">
      <c r="C29" s="4">
        <v>18</v>
      </c>
      <c r="D29" s="2" t="s">
        <v>40</v>
      </c>
      <c r="E29" s="14">
        <v>500000</v>
      </c>
      <c r="F29" s="1" t="s">
        <v>22</v>
      </c>
      <c r="G29" s="3" t="s">
        <v>96</v>
      </c>
      <c r="H29" s="3"/>
      <c r="I29" s="1"/>
      <c r="J29" s="1"/>
      <c r="K29" s="1"/>
      <c r="L29" s="1"/>
      <c r="M29" s="1"/>
      <c r="N29" s="1"/>
      <c r="O29" s="1"/>
      <c r="P29" s="1"/>
      <c r="Q29" s="1"/>
      <c r="R29" s="1"/>
    </row>
    <row r="30" spans="3:18" ht="28.5" customHeight="1">
      <c r="C30" s="4">
        <v>19</v>
      </c>
      <c r="D30" s="2" t="s">
        <v>42</v>
      </c>
      <c r="E30" s="14">
        <v>100000</v>
      </c>
      <c r="F30" s="1" t="s">
        <v>22</v>
      </c>
      <c r="G30" s="76" t="s">
        <v>43</v>
      </c>
      <c r="H30" s="3"/>
      <c r="I30" s="1"/>
      <c r="J30" s="1"/>
      <c r="K30" s="1"/>
      <c r="L30" s="1"/>
      <c r="M30" s="1"/>
      <c r="N30" s="1"/>
      <c r="O30" s="1"/>
      <c r="P30" s="1"/>
      <c r="Q30" s="1"/>
      <c r="R30" s="1"/>
    </row>
    <row r="31" spans="3:18">
      <c r="C31" s="4">
        <v>20</v>
      </c>
      <c r="D31" s="2" t="s">
        <v>44</v>
      </c>
      <c r="E31" s="14">
        <v>50000</v>
      </c>
      <c r="F31" s="1" t="s">
        <v>22</v>
      </c>
      <c r="G31" s="77"/>
      <c r="H31" s="3"/>
      <c r="I31" s="1"/>
      <c r="J31" s="1"/>
      <c r="K31" s="1"/>
      <c r="L31" s="1"/>
      <c r="M31" s="1"/>
      <c r="N31" s="1"/>
      <c r="O31" s="1"/>
      <c r="P31" s="1"/>
      <c r="Q31" s="1"/>
      <c r="R31" s="1"/>
    </row>
    <row r="32" spans="3:18" ht="23.25">
      <c r="C32" s="4">
        <v>21</v>
      </c>
      <c r="D32" s="2" t="s">
        <v>45</v>
      </c>
      <c r="E32" s="14">
        <v>29770000</v>
      </c>
      <c r="F32" s="1" t="s">
        <v>22</v>
      </c>
      <c r="G32" s="11" t="s">
        <v>46</v>
      </c>
      <c r="H32" s="3"/>
      <c r="I32" s="1"/>
      <c r="J32" s="1"/>
      <c r="K32" s="1"/>
      <c r="L32" s="1"/>
      <c r="M32" s="1"/>
      <c r="N32" s="1"/>
      <c r="O32" s="1"/>
      <c r="P32" s="1"/>
      <c r="Q32" s="1"/>
      <c r="R32" s="1"/>
    </row>
    <row r="33" spans="3:18" ht="35.25">
      <c r="C33" s="4">
        <v>22</v>
      </c>
      <c r="D33" s="2" t="s">
        <v>47</v>
      </c>
      <c r="E33" s="14">
        <v>1500000</v>
      </c>
      <c r="F33" s="1" t="s">
        <v>22</v>
      </c>
      <c r="G33" s="11" t="s">
        <v>48</v>
      </c>
      <c r="H33" s="3"/>
      <c r="I33" s="1"/>
      <c r="J33" s="1"/>
      <c r="K33" s="1"/>
      <c r="L33" s="1"/>
      <c r="M33" s="1"/>
      <c r="N33" s="1"/>
      <c r="O33" s="1"/>
      <c r="P33" s="1"/>
      <c r="Q33" s="1"/>
      <c r="R33" s="1"/>
    </row>
    <row r="34" spans="3:18" ht="24">
      <c r="C34" s="4">
        <v>23</v>
      </c>
      <c r="D34" s="2" t="s">
        <v>49</v>
      </c>
      <c r="E34" s="14">
        <v>5240000</v>
      </c>
      <c r="F34" s="1" t="s">
        <v>22</v>
      </c>
      <c r="G34" s="11" t="s">
        <v>97</v>
      </c>
      <c r="H34" s="3"/>
      <c r="I34" s="1"/>
      <c r="J34" s="1"/>
      <c r="K34" s="1"/>
      <c r="L34" s="1"/>
      <c r="M34" s="1"/>
      <c r="N34" s="1"/>
      <c r="O34" s="1"/>
      <c r="P34" s="1"/>
      <c r="Q34" s="1"/>
      <c r="R34" s="1"/>
    </row>
    <row r="35" spans="3:18" ht="35.25">
      <c r="C35" s="4">
        <v>24</v>
      </c>
      <c r="D35" s="2" t="s">
        <v>51</v>
      </c>
      <c r="E35" s="14">
        <v>1575000</v>
      </c>
      <c r="F35" s="1" t="s">
        <v>22</v>
      </c>
      <c r="G35" s="11" t="s">
        <v>52</v>
      </c>
      <c r="H35" s="20"/>
      <c r="I35" s="1"/>
      <c r="J35" s="1"/>
      <c r="K35" s="1"/>
      <c r="L35" s="1"/>
      <c r="M35" s="1"/>
      <c r="N35" s="1"/>
      <c r="O35" s="1"/>
      <c r="P35" s="1"/>
      <c r="Q35" s="1"/>
      <c r="R35" s="1"/>
    </row>
    <row r="36" spans="3:18" ht="35.25">
      <c r="C36" s="4">
        <v>25</v>
      </c>
      <c r="D36" s="2" t="s">
        <v>53</v>
      </c>
      <c r="E36" s="14">
        <v>6725727</v>
      </c>
      <c r="F36" s="1" t="s">
        <v>54</v>
      </c>
      <c r="G36" s="11" t="s">
        <v>55</v>
      </c>
      <c r="H36" s="3"/>
      <c r="I36" s="1"/>
      <c r="J36" s="1"/>
      <c r="K36" s="1"/>
      <c r="L36" s="1"/>
      <c r="M36" s="1"/>
      <c r="N36" s="1"/>
      <c r="O36" s="1"/>
      <c r="P36" s="1"/>
      <c r="Q36" s="1"/>
      <c r="R36" s="1"/>
    </row>
    <row r="37" spans="3:18" ht="24">
      <c r="C37" s="4">
        <v>26</v>
      </c>
      <c r="D37" s="2" t="s">
        <v>56</v>
      </c>
      <c r="E37" s="14">
        <v>148000</v>
      </c>
      <c r="F37" s="1" t="s">
        <v>22</v>
      </c>
      <c r="G37" s="11" t="s">
        <v>98</v>
      </c>
      <c r="H37" s="3"/>
      <c r="I37" s="1"/>
      <c r="J37" s="1"/>
      <c r="K37" s="1"/>
      <c r="L37" s="1"/>
      <c r="M37" s="1"/>
      <c r="N37" s="1"/>
      <c r="O37" s="1"/>
      <c r="P37" s="1"/>
      <c r="Q37" s="1"/>
      <c r="R37" s="1"/>
    </row>
    <row r="38" spans="3:18" ht="81.75">
      <c r="C38" s="4">
        <v>27</v>
      </c>
      <c r="D38" s="2" t="s">
        <v>58</v>
      </c>
      <c r="E38" s="14">
        <v>2420000</v>
      </c>
      <c r="F38" s="1" t="s">
        <v>22</v>
      </c>
      <c r="G38" s="11" t="s">
        <v>59</v>
      </c>
      <c r="H38" s="3"/>
      <c r="I38" s="1"/>
      <c r="J38" s="1"/>
      <c r="K38" s="1"/>
      <c r="L38" s="1"/>
      <c r="M38" s="1"/>
      <c r="N38" s="1"/>
      <c r="O38" s="1"/>
      <c r="P38" s="1"/>
      <c r="Q38" s="1"/>
      <c r="R38" s="1"/>
    </row>
    <row r="39" spans="3:18" ht="15.75" thickBot="1">
      <c r="C39" s="4">
        <v>28</v>
      </c>
      <c r="D39" s="33" t="s">
        <v>60</v>
      </c>
      <c r="E39" s="34">
        <f>SUM(E26:E38)</f>
        <v>52780842</v>
      </c>
      <c r="F39" s="16"/>
      <c r="G39" s="5"/>
      <c r="H39" s="3"/>
      <c r="I39" s="1"/>
      <c r="J39" s="1"/>
      <c r="K39" s="1"/>
      <c r="L39" s="1"/>
      <c r="M39" s="1"/>
      <c r="N39" s="1"/>
      <c r="O39" s="1"/>
      <c r="P39" s="1"/>
      <c r="Q39" s="1"/>
      <c r="R39" s="1"/>
    </row>
    <row r="40" spans="3:18">
      <c r="C40" s="4"/>
      <c r="D40" s="13"/>
      <c r="E40" s="18"/>
      <c r="F40" s="1"/>
      <c r="G40" s="1"/>
      <c r="H40" s="3"/>
      <c r="I40" s="1"/>
      <c r="J40" s="1"/>
      <c r="K40" s="1"/>
      <c r="L40" s="1"/>
      <c r="M40" s="1"/>
      <c r="N40" s="1"/>
      <c r="O40" s="1"/>
      <c r="P40" s="1"/>
      <c r="Q40" s="1"/>
      <c r="R40" s="1"/>
    </row>
    <row r="41" spans="3:18" ht="15.75" thickBot="1">
      <c r="C41" s="4"/>
      <c r="D41" s="13"/>
      <c r="E41" s="18"/>
      <c r="F41" s="1"/>
      <c r="G41" s="1"/>
      <c r="H41" s="3"/>
      <c r="I41" s="1"/>
      <c r="J41" s="1"/>
      <c r="K41" s="1"/>
      <c r="L41" s="1"/>
      <c r="M41" s="1"/>
      <c r="N41" s="1"/>
      <c r="O41" s="1"/>
      <c r="P41" s="1"/>
      <c r="Q41" s="1"/>
      <c r="R41" s="1"/>
    </row>
    <row r="42" spans="3:18" ht="35.25">
      <c r="C42" s="4">
        <v>29</v>
      </c>
      <c r="D42" s="29" t="s">
        <v>61</v>
      </c>
      <c r="E42" s="30">
        <v>80000</v>
      </c>
      <c r="F42" s="24" t="s">
        <v>22</v>
      </c>
      <c r="G42" s="31" t="s">
        <v>62</v>
      </c>
      <c r="H42" s="3"/>
      <c r="I42" s="1"/>
      <c r="J42" s="1"/>
      <c r="K42" s="1"/>
      <c r="L42" s="1"/>
      <c r="M42" s="1"/>
      <c r="N42" s="1"/>
      <c r="O42" s="1"/>
      <c r="P42" s="1"/>
      <c r="Q42" s="1"/>
      <c r="R42" s="1"/>
    </row>
    <row r="43" spans="3:18" ht="23.25">
      <c r="C43" s="4">
        <v>30</v>
      </c>
      <c r="D43" s="2" t="s">
        <v>63</v>
      </c>
      <c r="E43" s="19">
        <v>2</v>
      </c>
      <c r="F43" s="1" t="s">
        <v>64</v>
      </c>
      <c r="G43" s="11" t="s">
        <v>65</v>
      </c>
      <c r="H43" s="3"/>
      <c r="I43" s="1"/>
      <c r="J43" s="1"/>
      <c r="K43" s="1"/>
      <c r="L43" s="1"/>
      <c r="M43" s="1"/>
      <c r="N43" s="1"/>
      <c r="O43" s="1"/>
      <c r="P43" s="1"/>
      <c r="Q43" s="1"/>
      <c r="R43" s="1"/>
    </row>
    <row r="44" spans="3:18" ht="35.25">
      <c r="C44" s="4">
        <v>31</v>
      </c>
      <c r="D44" s="2" t="s">
        <v>66</v>
      </c>
      <c r="E44" s="14">
        <v>20000</v>
      </c>
      <c r="F44" s="1"/>
      <c r="G44" s="11" t="s">
        <v>67</v>
      </c>
      <c r="H44" s="3"/>
      <c r="I44" s="1"/>
      <c r="J44" s="1"/>
      <c r="K44" s="1"/>
      <c r="L44" s="1"/>
      <c r="M44" s="1"/>
      <c r="N44" s="1"/>
      <c r="O44" s="1"/>
      <c r="P44" s="1"/>
      <c r="Q44" s="1"/>
      <c r="R44" s="1"/>
    </row>
    <row r="45" spans="3:18" ht="35.25">
      <c r="C45" s="4">
        <v>32</v>
      </c>
      <c r="D45" s="2" t="s">
        <v>68</v>
      </c>
      <c r="E45" s="14">
        <v>5000</v>
      </c>
      <c r="F45" s="1"/>
      <c r="G45" s="11" t="s">
        <v>70</v>
      </c>
      <c r="H45" s="3"/>
      <c r="I45" s="1"/>
      <c r="J45" s="1"/>
      <c r="K45" s="1"/>
      <c r="L45" s="1"/>
      <c r="M45" s="1"/>
      <c r="N45" s="1"/>
      <c r="O45" s="1"/>
      <c r="P45" s="1"/>
      <c r="Q45" s="1"/>
      <c r="R45" s="1"/>
    </row>
    <row r="46" spans="3:18" ht="58.5">
      <c r="C46" s="4">
        <v>33</v>
      </c>
      <c r="D46" s="36" t="s">
        <v>71</v>
      </c>
      <c r="E46" s="56">
        <f>E42-E44+E45</f>
        <v>65000</v>
      </c>
      <c r="F46" s="16"/>
      <c r="G46" s="48" t="s">
        <v>72</v>
      </c>
      <c r="H46" s="3"/>
      <c r="I46" s="1"/>
      <c r="J46" s="1"/>
      <c r="K46" s="1"/>
      <c r="L46" s="1"/>
      <c r="M46" s="1"/>
      <c r="N46" s="1"/>
      <c r="O46" s="1"/>
      <c r="P46" s="1"/>
      <c r="Q46" s="1"/>
      <c r="R46" s="1"/>
    </row>
    <row r="47" spans="3:18" ht="15.75" thickBot="1">
      <c r="C47" s="4"/>
      <c r="D47" s="1"/>
      <c r="E47" s="14"/>
      <c r="F47" s="1"/>
      <c r="G47" s="1"/>
      <c r="H47" s="3"/>
      <c r="I47" s="1"/>
      <c r="J47" s="1"/>
      <c r="K47" s="1"/>
      <c r="L47" s="1"/>
      <c r="M47" s="1"/>
      <c r="N47" s="1"/>
      <c r="O47" s="1"/>
      <c r="P47" s="1"/>
      <c r="Q47" s="1"/>
      <c r="R47" s="1"/>
    </row>
    <row r="48" spans="3:18" ht="58.5">
      <c r="C48" s="4">
        <v>34</v>
      </c>
      <c r="D48" s="37" t="s">
        <v>73</v>
      </c>
      <c r="E48" s="57">
        <f>E46+E23</f>
        <v>855842</v>
      </c>
      <c r="F48" s="38"/>
      <c r="G48" s="39" t="s">
        <v>74</v>
      </c>
      <c r="H48" s="3"/>
      <c r="I48" s="1"/>
      <c r="J48" s="1"/>
      <c r="K48" s="1"/>
      <c r="L48" s="1"/>
      <c r="M48" s="1"/>
      <c r="N48" s="1"/>
      <c r="O48" s="1"/>
      <c r="P48" s="1"/>
      <c r="Q48" s="1"/>
      <c r="R48" s="1"/>
    </row>
    <row r="49" spans="3:8" ht="15.75" thickBot="1">
      <c r="C49" s="2"/>
      <c r="D49" s="1"/>
      <c r="E49" s="1"/>
      <c r="F49" s="1"/>
      <c r="G49" s="1"/>
      <c r="H49" s="3"/>
    </row>
    <row r="50" spans="3:8">
      <c r="C50" s="59"/>
      <c r="D50" s="40" t="s">
        <v>75</v>
      </c>
      <c r="E50" s="41"/>
      <c r="F50" s="1"/>
      <c r="G50" s="1"/>
      <c r="H50" s="3"/>
    </row>
    <row r="51" spans="3:8">
      <c r="C51" s="2">
        <v>35</v>
      </c>
      <c r="D51" s="6" t="s">
        <v>76</v>
      </c>
      <c r="E51" s="42">
        <f>E16/E9</f>
        <v>3474.0756945963685</v>
      </c>
      <c r="F51" s="1"/>
      <c r="G51" s="1"/>
      <c r="H51" s="3"/>
    </row>
    <row r="52" spans="3:8">
      <c r="C52" s="2">
        <v>36</v>
      </c>
      <c r="D52" s="6" t="s">
        <v>77</v>
      </c>
      <c r="E52" s="42">
        <f>E17/E10</f>
        <v>756.42965204236009</v>
      </c>
      <c r="F52" s="1"/>
      <c r="G52" s="1"/>
      <c r="H52" s="3"/>
    </row>
    <row r="53" spans="3:8">
      <c r="C53" s="2">
        <v>37</v>
      </c>
      <c r="D53" s="6" t="s">
        <v>78</v>
      </c>
      <c r="E53" s="42">
        <f>E18/E11</f>
        <v>1200</v>
      </c>
      <c r="F53" s="1"/>
      <c r="G53" s="1"/>
      <c r="H53" s="3"/>
    </row>
    <row r="54" spans="3:8">
      <c r="C54" s="2">
        <v>38</v>
      </c>
      <c r="D54" s="6" t="s">
        <v>79</v>
      </c>
      <c r="E54" s="42">
        <f>E19/E12</f>
        <v>1653.8461538461538</v>
      </c>
      <c r="F54" s="1"/>
      <c r="G54" s="1"/>
      <c r="H54" s="3"/>
    </row>
    <row r="55" spans="3:8">
      <c r="C55" s="2">
        <v>39</v>
      </c>
      <c r="D55" s="6" t="s">
        <v>80</v>
      </c>
      <c r="E55" s="42">
        <f>SUM(E16:E19)/E14</f>
        <v>2999.1346985866744</v>
      </c>
      <c r="F55" s="1"/>
      <c r="G55" s="1"/>
      <c r="H55" s="3"/>
    </row>
    <row r="56" spans="3:8">
      <c r="C56" s="2"/>
      <c r="D56" s="6"/>
      <c r="E56" s="43"/>
      <c r="F56" s="1"/>
      <c r="G56" s="1"/>
      <c r="H56" s="3"/>
    </row>
    <row r="57" spans="3:8">
      <c r="C57" s="2">
        <v>40</v>
      </c>
      <c r="D57" s="6" t="s">
        <v>81</v>
      </c>
      <c r="E57" s="44">
        <f>SUM(E26:E27)/E14</f>
        <v>248.90798961638305</v>
      </c>
      <c r="F57" s="1"/>
      <c r="G57" s="1"/>
      <c r="H57" s="3"/>
    </row>
    <row r="58" spans="3:8">
      <c r="C58" s="2">
        <v>41</v>
      </c>
      <c r="D58" s="6" t="s">
        <v>82</v>
      </c>
      <c r="E58" s="44">
        <f>E28/E14</f>
        <v>25.226132102682435</v>
      </c>
      <c r="F58" s="1"/>
      <c r="G58" s="1"/>
      <c r="H58" s="3"/>
    </row>
    <row r="59" spans="3:8">
      <c r="C59" s="2">
        <v>42</v>
      </c>
      <c r="D59" s="6" t="s">
        <v>83</v>
      </c>
      <c r="E59" s="44">
        <f>SUM(E29:E31)/E14</f>
        <v>37.496394577444477</v>
      </c>
      <c r="F59" s="1"/>
      <c r="G59" s="1"/>
      <c r="H59" s="3"/>
    </row>
    <row r="60" spans="3:8">
      <c r="C60" s="2">
        <v>43</v>
      </c>
      <c r="D60" s="6" t="s">
        <v>84</v>
      </c>
      <c r="E60" s="44">
        <f>(E32+E33)/E14</f>
        <v>1803.8650129795212</v>
      </c>
      <c r="F60" s="1"/>
      <c r="G60" s="1"/>
      <c r="H60" s="3"/>
    </row>
    <row r="61" spans="3:8">
      <c r="C61" s="2">
        <v>44</v>
      </c>
      <c r="D61" s="6" t="s">
        <v>85</v>
      </c>
      <c r="E61" s="44">
        <f>E34/E14</f>
        <v>302.27862705509085</v>
      </c>
      <c r="F61" s="1"/>
      <c r="G61" s="1"/>
      <c r="H61" s="3"/>
    </row>
    <row r="62" spans="3:8">
      <c r="C62" s="2">
        <v>45</v>
      </c>
      <c r="D62" s="6" t="s">
        <v>86</v>
      </c>
      <c r="E62" s="44">
        <f>E35/E14</f>
        <v>90.85664839919238</v>
      </c>
      <c r="F62" s="1"/>
      <c r="G62" s="1"/>
      <c r="H62" s="3"/>
    </row>
    <row r="63" spans="3:8">
      <c r="C63" s="2">
        <v>46</v>
      </c>
      <c r="D63" s="6" t="s">
        <v>87</v>
      </c>
      <c r="E63" s="45">
        <f>E37/E14</f>
        <v>8.5376406114796648</v>
      </c>
      <c r="F63" s="1"/>
      <c r="G63" s="1"/>
      <c r="H63" s="3"/>
    </row>
    <row r="64" spans="3:8">
      <c r="C64" s="2">
        <v>47</v>
      </c>
      <c r="D64" s="6" t="s">
        <v>88</v>
      </c>
      <c r="E64" s="44">
        <f>E38/E14</f>
        <v>139.60196134987021</v>
      </c>
      <c r="F64" s="1"/>
      <c r="G64" s="1"/>
      <c r="H64" s="3"/>
    </row>
    <row r="65" spans="3:8">
      <c r="C65" s="2">
        <v>48</v>
      </c>
      <c r="D65" s="6" t="s">
        <v>89</v>
      </c>
      <c r="E65" s="46">
        <f>E34/(E32+E33)</f>
        <v>0.16757275343779982</v>
      </c>
      <c r="F65" s="1"/>
      <c r="G65" s="1"/>
      <c r="H65" s="3"/>
    </row>
    <row r="66" spans="3:8">
      <c r="C66" s="2">
        <v>49</v>
      </c>
      <c r="D66" s="6" t="s">
        <v>90</v>
      </c>
      <c r="E66" s="46">
        <f>E35/(E32+E33+E34)</f>
        <v>4.3138866064092028E-2</v>
      </c>
      <c r="F66" s="1"/>
      <c r="G66" s="1"/>
      <c r="H66" s="3"/>
    </row>
    <row r="67" spans="3:8" ht="15.75" thickBot="1">
      <c r="C67" s="2">
        <v>50</v>
      </c>
      <c r="D67" s="15" t="s">
        <v>91</v>
      </c>
      <c r="E67" s="47">
        <f>E38/(E16+E17+E18+E19)</f>
        <v>4.6547412964031545E-2</v>
      </c>
      <c r="F67" s="1"/>
      <c r="G67" s="1"/>
      <c r="H67" s="3"/>
    </row>
    <row r="68" spans="3:8" ht="15.75" thickBot="1">
      <c r="C68" s="21"/>
      <c r="D68" s="16"/>
      <c r="E68" s="16"/>
      <c r="F68" s="16"/>
      <c r="G68" s="16"/>
      <c r="H68" s="5"/>
    </row>
    <row r="69" spans="3:8">
      <c r="D69" s="9"/>
      <c r="E69" s="9"/>
      <c r="F69" s="9"/>
      <c r="G69" s="9"/>
      <c r="H69" s="9"/>
    </row>
  </sheetData>
  <sheetProtection algorithmName="SHA-512" hashValue="3xY0xm5wCqef+3NfajwfNsDj63K5aWVDmfNurXK/8JZOluYBOv6ICnwfgxD6wQmg9FGhUNsyIXJGFdyoqtF0ug==" saltValue="zSNNeSOMHYj2AVXiEX5KAg==" spinCount="100000" sheet="1" objects="1" scenarios="1"/>
  <mergeCells count="5">
    <mergeCell ref="G16:G19"/>
    <mergeCell ref="G21:G22"/>
    <mergeCell ref="G30:G31"/>
    <mergeCell ref="C3:G3"/>
    <mergeCell ref="C6:G6"/>
  </mergeCells>
  <conditionalFormatting sqref="E38">
    <cfRule type="expression" dxfId="2" priority="5">
      <formula>E38&gt;0.05*SUM(E26:E37)</formula>
    </cfRule>
  </conditionalFormatting>
  <conditionalFormatting sqref="E46">
    <cfRule type="expression" dxfId="1" priority="4">
      <formula>E46&gt;0.1*E48</formula>
    </cfRule>
  </conditionalFormatting>
  <conditionalFormatting sqref="E48">
    <cfRule type="expression" dxfId="0" priority="1">
      <formula>$E$48&gt;1000000</formula>
    </cfRule>
  </conditionalFormatting>
  <pageMargins left="0.7" right="0.7" top="0.75" bottom="0.75" header="0.3" footer="0.3"/>
  <pageSetup paperSize="9" scale="44" fitToHeight="0" orientation="portrait" r:id="rId1"/>
  <headerFooter>
    <oddFooter>&amp;L_x000D_&amp;1#&amp;"Calibri"&amp;10&amp;K000000 Intern gebruik</oddFooter>
  </headerFooter>
  <ignoredErrors>
    <ignoredError sqref="E57 E5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9C37-1A3D-434C-888B-187F2DC5DFAD}">
  <dimension ref="A1"/>
  <sheetViews>
    <sheetView topLeftCell="A21" workbookViewId="0">
      <selection activeCell="N33" sqref="N33"/>
    </sheetView>
  </sheetViews>
  <sheetFormatPr defaultRowHeight="1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n44ced7fe27645ccaf20ac6542df7133 xmlns="86369355-6b61-49c1-b1d3-5cc2524499bb">
      <Terms xmlns="http://schemas.microsoft.com/office/infopath/2007/PartnerControls"/>
    </n44ced7fe27645ccaf20ac6542df7133>
    <TaxCatchAll xmlns="86369355-6b61-49c1-b1d3-5cc2524499bb" xsi:nil="true"/>
    <StatusTeamSite xmlns="86369355-6b61-49c1-b1d3-5cc2524499bb">Actueel</StatusTeamSite>
    <ExternIdentificatiekenmerk xmlns="86369355-6b61-49c1-b1d3-5cc2524499bb" xsi:nil="true"/>
    <DocumentSetDescription xmlns="http://schemas.microsoft.com/sharepoint/v3" xsi:nil="true"/>
    <IdentificatiekenmerkTeamsite xmlns="86369355-6b61-49c1-b1d3-5cc2524499bb" xsi:nil="true"/>
    <jc3f68c56f6840beaeb4d148944adba3 xmlns="86369355-6b61-49c1-b1d3-5cc2524499bb">
      <Terms xmlns="http://schemas.microsoft.com/office/infopath/2007/PartnerControls"/>
    </jc3f68c56f6840beaeb4d148944adba3>
    <BevoegdGezag xmlns="86369355-6b61-49c1-b1d3-5cc2524499bb">Gemeente Nijmegen</BevoegdGezag>
    <Aggregatieniveau xmlns="86369355-6b61-49c1-b1d3-5cc2524499bb">Dossier</Aggregatieniveau>
    <Verantwoordelijke xmlns="86369355-6b61-49c1-b1d3-5cc2524499bb">
      <UserInfo>
        <DisplayName/>
        <AccountId xsi:nil="true"/>
        <AccountType/>
      </UserInfo>
    </Verantwoordelijke>
    <l7904bdd38c54d03b88fc2860555689c xmlns="86369355-6b61-49c1-b1d3-5cc2524499bb">
      <Terms xmlns="http://schemas.microsoft.com/office/infopath/2007/PartnerControls"/>
    </l7904bdd38c54d03b88fc2860555689c>
    <_dlc_DocId xmlns="26e57bba-0e69-4c79-820a-4dabaf32b7e4">TPHYJK7YKUCN-54840096-265</_dlc_DocId>
    <_dlc_DocIdUrl xmlns="26e57bba-0e69-4c79-820a-4dabaf32b7e4">
      <Url>https://irvnnijmegen.sharepoint.com/sites/P-Opgave15000woningen/_layouts/15/DocIdRedir.aspx?ID=TPHYJK7YKUCN-54840096-265</Url>
      <Description>TPHYJK7YKUCN-54840096-265</Description>
    </_dlc_DocIdUrl>
  </documentManagement>
</p:properties>
</file>

<file path=customXml/item2.xml>��< ? x m l   v e r s i o n = " 1 . 0 "   e n c o d i n g = " u t f - 1 6 " ? > < D a t a M a s h u p   x m l n s = " h t t p : / / s c h e m a s . m i c r o s o f t . c o m / D a t a M a s h u p " > A A A A A B M D A A B Q S w M E F A A C A A g A + Q V r W W 2 x E s 6 j A A A A 9 g A A A B I A H A B D b 2 5 m a W c v U G F j a 2 F n Z S 5 4 b W w g o h g A K K A U A A A A A A A A A A A A A A A A A A A A A A A A A A A A h Y + x D o I w F E V / h X S n L W U h 5 F E H V z A m J s a V l A q N 8 D C 0 W P 7 N w U / y F 8 Q o 6 u Z 4 z z 3 D v f f r D V Z T 1 w Y X P V j T Y 0 Y i y k m g U f W V w T o j o z u G C V l J 2 J b q V N Y 6 m G W 0 6 W S r j D T O n V P G v P f U x 7 Q f a i Y 4 j 9 i h y H e q 0 V 1 J P r L 5 L 4 c G r S t R a S J h / x o j B Y 1 i Q W O R U A 5 s g V A Y / A p i 3 v t s f y C s x 9 a N g 5 b Y h p s c 2 B K B v T / I B 1 B L A w Q U A A I A C A D 5 B W t 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V r W S i K R 7 g O A A A A E Q A A A B M A H A B G b 3 J t d W x h c y 9 T Z W N 0 a W 9 u M S 5 t I K I Y A C i g F A A A A A A A A A A A A A A A A A A A A A A A A A A A A C t O T S 7 J z M 9 T C I b Q h t Y A U E s B A i 0 A F A A C A A g A + Q V r W W 2 x E s 6 j A A A A 9 g A A A B I A A A A A A A A A A A A A A A A A A A A A A E N v b m Z p Z y 9 Q Y W N r Y W d l L n h t b F B L A Q I t A B Q A A g A I A P k F a 1 k P y u m r p A A A A O k A A A A T A A A A A A A A A A A A A A A A A O 8 A A A B b Q 2 9 u d G V u d F 9 U e X B l c 1 0 u e G 1 s U E s B A i 0 A F A A C A A g A + Q V r W 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Z q V r x q T w J B p b I Q T N p S s D M A A A A A A g A A A A A A E G Y A A A A B A A A g A A A A I Q c X E F S t M W 1 D 0 B + R F 4 Z k U L i V X 6 d U 4 r a C J + U U U Y J E r b 0 A A A A A D o A A A A A C A A A g A A A A a a k D m 4 K Y 3 K z r E p E A S c e l q W H p J D 3 o T m v h o P Z + 0 N U / E z 5 Q A A A A V R C j W W J w C w Q q m 7 M i I E B k Q V 7 b c V O i S u W + y B w M 9 E / r R 8 7 g 4 E / P f o B l j T e 1 s t O J G x x D j N y P 0 1 f G j Z h y s w Z G z L 1 9 O T z r u Z K A X 5 U L 2 G U k k i 8 X p v 9 A A A A A t R g J k O J s W z 2 q S H J L G 7 h E 0 G Q + G y c 2 p W C 1 i P v l R B j 3 C x 3 A 4 I K y l r P A / 7 + d 7 w E q c k U 0 A z J u i l T 7 5 W R K K 6 4 K L H 7 V b g = = < / D a t a M a s h u p > 
</file>

<file path=customXml/item3.xml><?xml version="1.0" encoding="utf-8"?>
<ct:contentTypeSchema xmlns:ct="http://schemas.microsoft.com/office/2006/metadata/contentType" xmlns:ma="http://schemas.microsoft.com/office/2006/metadata/properties/metaAttributes" ct:_="" ma:_="" ma:contentTypeName="Document" ma:contentTypeID="0x010100350C37F7CF9C8F49A6DA74329FFB6058" ma:contentTypeVersion="6" ma:contentTypeDescription="Create a new document." ma:contentTypeScope="" ma:versionID="36829eaf882f731ac52fcc7d26094329">
  <xsd:schema xmlns:xsd="http://www.w3.org/2001/XMLSchema" xmlns:xs="http://www.w3.org/2001/XMLSchema" xmlns:p="http://schemas.microsoft.com/office/2006/metadata/properties" xmlns:ns1="http://schemas.microsoft.com/sharepoint/v3" xmlns:ns2="26e57bba-0e69-4c79-820a-4dabaf32b7e4" xmlns:ns3="86369355-6b61-49c1-b1d3-5cc2524499bb" xmlns:ns4="3753be15-a004-45a8-b230-b183f4115d48" targetNamespace="http://schemas.microsoft.com/office/2006/metadata/properties" ma:root="true" ma:fieldsID="3689a6c8043c77ac71f7bd0def351cb8" ns1:_="" ns2:_="" ns3:_="" ns4:_="">
    <xsd:import namespace="http://schemas.microsoft.com/sharepoint/v3"/>
    <xsd:import namespace="26e57bba-0e69-4c79-820a-4dabaf32b7e4"/>
    <xsd:import namespace="86369355-6b61-49c1-b1d3-5cc2524499bb"/>
    <xsd:import namespace="3753be15-a004-45a8-b230-b183f4115d48"/>
    <xsd:element name="properties">
      <xsd:complexType>
        <xsd:sequence>
          <xsd:element name="documentManagement">
            <xsd:complexType>
              <xsd:all>
                <xsd:element ref="ns2:_dlc_DocId" minOccurs="0"/>
                <xsd:element ref="ns2:_dlc_DocIdUrl" minOccurs="0"/>
                <xsd:element ref="ns2:_dlc_DocIdPersistId" minOccurs="0"/>
                <xsd:element ref="ns1:DocumentSetDescription" minOccurs="0"/>
                <xsd:element ref="ns3:BevoegdGezag" minOccurs="0"/>
                <xsd:element ref="ns3:StatusTeamSite" minOccurs="0"/>
                <xsd:element ref="ns3:l7904bdd38c54d03b88fc2860555689c" minOccurs="0"/>
                <xsd:element ref="ns3:TaxCatchAll" minOccurs="0"/>
                <xsd:element ref="ns3:TaxCatchAllLabel" minOccurs="0"/>
                <xsd:element ref="ns3:Aggregatieniveau" minOccurs="0"/>
                <xsd:element ref="ns3:Verantwoordelijke" minOccurs="0"/>
                <xsd:element ref="ns3:jc3f68c56f6840beaeb4d148944adba3" minOccurs="0"/>
                <xsd:element ref="ns3:n44ced7fe27645ccaf20ac6542df7133" minOccurs="0"/>
                <xsd:element ref="ns3:IdentificatiekenmerkTeamsite" minOccurs="0"/>
                <xsd:element ref="ns3:ExternIdentificatiekenmerk" minOccurs="0"/>
                <xsd:element ref="ns4:MediaServiceMetadata" minOccurs="0"/>
                <xsd:element ref="ns4:MediaServiceFastMetadata"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1"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e57bba-0e69-4c79-820a-4dabaf32b7e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6369355-6b61-49c1-b1d3-5cc2524499bb" elementFormDefault="qualified">
    <xsd:import namespace="http://schemas.microsoft.com/office/2006/documentManagement/types"/>
    <xsd:import namespace="http://schemas.microsoft.com/office/infopath/2007/PartnerControls"/>
    <xsd:element name="BevoegdGezag" ma:index="12" nillable="true" ma:displayName="BevoegdGezag" ma:default="Gemeente Nijmegen" ma:internalName="BevoegdGezag">
      <xsd:simpleType>
        <xsd:restriction base="dms:Text">
          <xsd:maxLength value="255"/>
        </xsd:restriction>
      </xsd:simpleType>
    </xsd:element>
    <xsd:element name="StatusTeamSite" ma:index="13" nillable="true" ma:displayName="StatusTeamSite" ma:default="Actueel" ma:format="Dropdown" ma:internalName="StatusTeamSite">
      <xsd:simpleType>
        <xsd:restriction base="dms:Choice">
          <xsd:enumeration value="Actueel"/>
          <xsd:enumeration value="Gesloten"/>
        </xsd:restriction>
      </xsd:simpleType>
    </xsd:element>
    <xsd:element name="l7904bdd38c54d03b88fc2860555689c" ma:index="14" nillable="true" ma:taxonomy="true" ma:internalName="l7904bdd38c54d03b88fc2860555689c" ma:taxonomyFieldName="Afdeling" ma:displayName="Afdeling" ma:default="" ma:fieldId="{57904bdd-38c5-4d03-b88f-c2860555689c}" ma:sspId="a3752615-5dc8-4bab-8419-2963b087e6a5" ma:termSetId="3eb7be35-dc76-44f8-a2a2-1b37b77828b4" ma:anchorId="00000000-0000-0000-0000-000000000000" ma:open="false" ma:isKeyword="false">
      <xsd:complexType>
        <xsd:sequence>
          <xsd:element ref="pc:Terms" minOccurs="0" maxOccurs="1"/>
        </xsd:sequence>
      </xsd:complexType>
    </xsd:element>
    <xsd:element name="TaxCatchAll" ma:index="15" nillable="true" ma:displayName="Taxonomy Catch All Column" ma:hidden="true" ma:list="{4a7954f8-0153-47fe-9b8d-2d3ab7059b18}" ma:internalName="TaxCatchAll" ma:showField="CatchAllData" ma:web="26e57bba-0e69-4c79-820a-4dabaf32b7e4">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4a7954f8-0153-47fe-9b8d-2d3ab7059b18}" ma:internalName="TaxCatchAllLabel" ma:readOnly="true" ma:showField="CatchAllDataLabel" ma:web="26e57bba-0e69-4c79-820a-4dabaf32b7e4">
      <xsd:complexType>
        <xsd:complexContent>
          <xsd:extension base="dms:MultiChoiceLookup">
            <xsd:sequence>
              <xsd:element name="Value" type="dms:Lookup" maxOccurs="unbounded" minOccurs="0" nillable="true"/>
            </xsd:sequence>
          </xsd:extension>
        </xsd:complexContent>
      </xsd:complexType>
    </xsd:element>
    <xsd:element name="Aggregatieniveau" ma:index="18" nillable="true" ma:displayName="Aggregatieniveau" ma:default="Dossier" ma:internalName="Aggregatieniveau">
      <xsd:simpleType>
        <xsd:restriction base="dms:Text">
          <xsd:maxLength value="255"/>
        </xsd:restriction>
      </xsd:simpleType>
    </xsd:element>
    <xsd:element name="Verantwoordelijke" ma:index="19" nillable="true" ma:displayName="Verantwoordelijke" ma:list="UserInfo" ma:SharePointGroup="0" ma:internalName="Verantwoordelijk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jc3f68c56f6840beaeb4d148944adba3" ma:index="20" nillable="true" ma:taxonomy="true" ma:internalName="jc3f68c56f6840beaeb4d148944adba3" ma:taxonomyFieldName="Thema" ma:displayName="Thema" ma:default="" ma:fieldId="{3c3f68c5-6f68-40be-aeb4-d148944adba3}" ma:sspId="a3752615-5dc8-4bab-8419-2963b087e6a5" ma:termSetId="2af2695f-4462-4735-8803-6ae650e5f664" ma:anchorId="00000000-0000-0000-0000-000000000000" ma:open="false" ma:isKeyword="false">
      <xsd:complexType>
        <xsd:sequence>
          <xsd:element ref="pc:Terms" minOccurs="0" maxOccurs="1"/>
        </xsd:sequence>
      </xsd:complexType>
    </xsd:element>
    <xsd:element name="n44ced7fe27645ccaf20ac6542df7133" ma:index="22" nillable="true" ma:taxonomy="true" ma:internalName="n44ced7fe27645ccaf20ac6542df7133" ma:taxonomyFieldName="Organisatieeenheid" ma:displayName="Organisatieeenheid" ma:default="" ma:fieldId="{744ced7f-e276-45cc-af20-ac6542df7133}" ma:sspId="a3752615-5dc8-4bab-8419-2963b087e6a5" ma:termSetId="8ed8c9ea-7052-4c1d-a4d7-b9c10bffea6f" ma:anchorId="00000000-0000-0000-0000-000000000000" ma:open="true" ma:isKeyword="false">
      <xsd:complexType>
        <xsd:sequence>
          <xsd:element ref="pc:Terms" minOccurs="0" maxOccurs="1"/>
        </xsd:sequence>
      </xsd:complexType>
    </xsd:element>
    <xsd:element name="IdentificatiekenmerkTeamsite" ma:index="24" nillable="true" ma:displayName="IdentificatiekenmerkTeamsite" ma:internalName="IdentificatiekenmerkTeamsite">
      <xsd:simpleType>
        <xsd:restriction base="dms:Text">
          <xsd:maxLength value="255"/>
        </xsd:restriction>
      </xsd:simpleType>
    </xsd:element>
    <xsd:element name="ExternIdentificatiekenmerk" ma:index="25" nillable="true" ma:displayName="ExternIdentificatiekenmerk" ma:internalName="ExternIdentificatiekenmer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53be15-a004-45a8-b230-b183f4115d48" elementFormDefault="qualified">
    <xsd:import namespace="http://schemas.microsoft.com/office/2006/documentManagement/types"/>
    <xsd:import namespace="http://schemas.microsoft.com/office/infopath/2007/PartnerControls"/>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29F8ED-145F-4C46-97C5-FE12EEFD070C}"/>
</file>

<file path=customXml/itemProps2.xml><?xml version="1.0" encoding="utf-8"?>
<ds:datastoreItem xmlns:ds="http://schemas.openxmlformats.org/officeDocument/2006/customXml" ds:itemID="{4B9A366C-7125-4D02-8F80-A15D44E39B9C}"/>
</file>

<file path=customXml/itemProps3.xml><?xml version="1.0" encoding="utf-8"?>
<ds:datastoreItem xmlns:ds="http://schemas.openxmlformats.org/officeDocument/2006/customXml" ds:itemID="{DF5804A7-C00D-42C8-A4E0-C05CC9214A67}"/>
</file>

<file path=customXml/itemProps4.xml><?xml version="1.0" encoding="utf-8"?>
<ds:datastoreItem xmlns:ds="http://schemas.openxmlformats.org/officeDocument/2006/customXml" ds:itemID="{DA686EA7-C2C9-444B-9108-71142E3D797C}"/>
</file>

<file path=customXml/itemProps5.xml><?xml version="1.0" encoding="utf-8"?>
<ds:datastoreItem xmlns:ds="http://schemas.openxmlformats.org/officeDocument/2006/customXml" ds:itemID="{EB1829DB-54F5-4077-97B6-2B28561E2715}"/>
</file>

<file path=docMetadata/LabelInfo.xml><?xml version="1.0" encoding="utf-8"?>
<clbl:labelList xmlns:clbl="http://schemas.microsoft.com/office/2020/mipLabelMetadata">
  <clbl:label id="{681dcdd7-3e43-49fb-ac1e-2321f7e63421}"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Ministerie van Economische Zaken en Klimaat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Voort, F.H.P. van der (Frank)</dc:creator>
  <cp:keywords/>
  <dc:description/>
  <cp:lastModifiedBy/>
  <cp:revision/>
  <dcterms:created xsi:type="dcterms:W3CDTF">2024-07-24T09:45:04Z</dcterms:created>
  <dcterms:modified xsi:type="dcterms:W3CDTF">2025-01-31T18:40:00Z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0x010100350C37F7CF9C8F49A6DA74329FFB6058</vt:lpwstr>
  </property>
  <property fmtid="{D5CDD505-2E9C-101B-9397-08002B2CF9AE}" pid="3" name="Order">
    <vt:r8>14000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Afdeling">
    <vt:lpwstr/>
  </property>
  <property fmtid="{D5CDD505-2E9C-101B-9397-08002B2CF9AE}" pid="8" name="Thema">
    <vt:lpwstr/>
  </property>
  <property fmtid="{D5CDD505-2E9C-101B-9397-08002B2CF9AE}" pid="9" name="Organisatieeenheid">
    <vt:lpwstr/>
  </property>
  <property fmtid="{D5CDD505-2E9C-101B-9397-08002B2CF9AE}" pid="10" name="_dlc_DocIdItemGuid">
    <vt:lpwstr>d1864c4a-edc5-4537-8026-278611726958</vt:lpwstr>
  </property>
</Properties>
</file>