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mc:AlternateContent xmlns:mc="http://schemas.openxmlformats.org/markup-compatibility/2006">
    <mc:Choice Requires="x15">
      <x15ac:absPath xmlns:x15ac="http://schemas.microsoft.com/office/spreadsheetml/2010/11/ac" url="/Users/markweering/Downloads/"/>
    </mc:Choice>
  </mc:AlternateContent>
  <xr:revisionPtr revIDLastSave="3" documentId="13_ncr:1_{2A2A7A63-C7D1-B043-8ACB-9A45C3031D4A}" xr6:coauthVersionLast="47" xr6:coauthVersionMax="47" xr10:uidLastSave="{183FADCA-88BC-43D1-B8C5-30D756D7322E}"/>
  <bookViews>
    <workbookView xWindow="0" yWindow="660" windowWidth="34560" windowHeight="21680" xr2:uid="{9D9F804F-2EF6-4124-BC39-10DF4B08E61A}"/>
  </bookViews>
  <sheets>
    <sheet name="Invulblad" sheetId="1" r:id="rId1"/>
    <sheet name="Voorbeeld Invulblad 2e tranche" sheetId="5" r:id="rId2"/>
    <sheet name="Voorbeelden " sheetId="4" r:id="rId3"/>
  </sheets>
  <definedNames>
    <definedName name="_xlnm._FilterDatabase" localSheetId="0" hidden="1">Invulblad!#REF!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 r="E74" i="1" s="1"/>
  <c r="E77" i="1"/>
  <c r="E24" i="1"/>
  <c r="E40" i="5"/>
  <c r="E24" i="5"/>
  <c r="E30" i="5" s="1"/>
  <c r="E88" i="5" s="1"/>
  <c r="E97" i="5"/>
  <c r="E96" i="5"/>
  <c r="E87" i="5"/>
  <c r="E86" i="5"/>
  <c r="E85" i="5"/>
  <c r="E84" i="5"/>
  <c r="E83" i="5"/>
  <c r="E82" i="5"/>
  <c r="E81" i="5"/>
  <c r="E80" i="5"/>
  <c r="E79" i="5"/>
  <c r="E78" i="5"/>
  <c r="E70" i="5"/>
  <c r="E63" i="5"/>
  <c r="E16" i="5"/>
  <c r="E75" i="5" s="1"/>
  <c r="E78" i="1"/>
  <c r="E79" i="1"/>
  <c r="E80" i="1"/>
  <c r="E81" i="1"/>
  <c r="E82" i="1"/>
  <c r="E86" i="1"/>
  <c r="E40" i="1"/>
  <c r="E69" i="1"/>
  <c r="E62" i="1"/>
  <c r="E30" i="1" l="1"/>
  <c r="E89" i="1" s="1"/>
  <c r="E46" i="1"/>
  <c r="E75" i="1" s="1"/>
  <c r="E76" i="1"/>
  <c r="E89" i="5"/>
  <c r="E77" i="5"/>
  <c r="E47" i="5"/>
  <c r="E76" i="5"/>
  <c r="E72" i="5"/>
  <c r="E48" i="5"/>
  <c r="E98" i="5" s="1"/>
  <c r="E91" i="5"/>
  <c r="E92" i="5"/>
  <c r="E93" i="5"/>
  <c r="E94" i="5"/>
  <c r="E90" i="5"/>
  <c r="E95" i="5"/>
  <c r="E95" i="1"/>
  <c r="E96" i="1"/>
  <c r="E85" i="1"/>
  <c r="E84" i="1"/>
  <c r="E83" i="1"/>
  <c r="E47" i="1" l="1"/>
  <c r="E97" i="1" s="1"/>
  <c r="E93" i="1"/>
  <c r="E94" i="1"/>
  <c r="E87" i="1"/>
  <c r="E88" i="1"/>
  <c r="E90" i="1"/>
  <c r="E71" i="1"/>
  <c r="E91" i="1"/>
  <c r="E92" i="1"/>
</calcChain>
</file>

<file path=xl/sharedStrings.xml><?xml version="1.0" encoding="utf-8"?>
<sst xmlns="http://schemas.openxmlformats.org/spreadsheetml/2006/main" count="332" uniqueCount="124">
  <si>
    <t>AANVRAAGFORMULIER WOONFONDS NIJMEGEN 2025 2e tranche</t>
  </si>
  <si>
    <t xml:space="preserve">Project: </t>
  </si>
  <si>
    <t>projectnaam hier invullen</t>
  </si>
  <si>
    <t xml:space="preserve">Het Woonfonds Nijmegen 2025 tweede tranche is bedoeld voor woningbouwprojecten in de gemeente Nijmegen die planologisch ver genoeg zijn om vóór medio 2028 te starten, maar door veranderde omstandigheden de business case niet meer kunnen rond rekenen.                          </t>
  </si>
  <si>
    <t>Alleen voor projecten met een minimale omvang van 11 woningen, een minimaal aandeel van 66% betaalbare woningen kan een aanvraag worden ingediend. Zie voor de overige vereisten de Regeling Woonfonds Nijmegen 2025 tweede tranche.</t>
  </si>
  <si>
    <t xml:space="preserve">Aan dit voorbeeld kunt u geen rechten ontlenen en wij staan niet in voor eventuele fouten in deze Excel inclusief de formules. De aanvrager is en blijft altijd verantwoordelijk voor het aanleveren van de juiste gegevens. </t>
  </si>
  <si>
    <t>Dit document dient in PDF vorm te worden toegevoegd aan de aanvraag in de portal. Aanvullende toelichting kan worden opgenomen in webformulieren of als bijlagen bij de aanvraag.</t>
  </si>
  <si>
    <t xml:space="preserve">                    </t>
  </si>
  <si>
    <t>Programma, oppervlaktes en vormfactor</t>
  </si>
  <si>
    <t>Woningbouw programma per categorie</t>
  </si>
  <si>
    <t>Geef per categorie het totaal aantal woningen aan.</t>
  </si>
  <si>
    <t>Sociale huur</t>
  </si>
  <si>
    <t>aantal</t>
  </si>
  <si>
    <t>Middeldure huur</t>
  </si>
  <si>
    <t>Dure huur</t>
  </si>
  <si>
    <t>Goedkope koop</t>
  </si>
  <si>
    <t>Betaalbare koop</t>
  </si>
  <si>
    <t>Aantal betaalbaar exclusief het aantal goedkope koop.</t>
  </si>
  <si>
    <t>Vrije sector koop</t>
  </si>
  <si>
    <t>Totaal</t>
  </si>
  <si>
    <t>formule</t>
  </si>
  <si>
    <t>Gemiddeld oppervlak per woning per categorie</t>
  </si>
  <si>
    <t>m2 GBO per woning</t>
  </si>
  <si>
    <t>GBO conform NEN 2580.</t>
  </si>
  <si>
    <t>Vastgoedvolume wonen (GBO)</t>
  </si>
  <si>
    <t>Vastgoedvolume ontmoetingsruimtes</t>
  </si>
  <si>
    <t>m2 GBO</t>
  </si>
  <si>
    <t>Geef hier het aantal m2 GBO voor ontmoetingsruimtes op.</t>
  </si>
  <si>
    <t>Vastgoedvolume parkeergarage</t>
  </si>
  <si>
    <t>Geef hier het bruto aantal vierkante meter van eventuele parkeergarage.</t>
  </si>
  <si>
    <t xml:space="preserve">Vastgoedvolume overige functies </t>
  </si>
  <si>
    <t>Geef hier het bruto aantal vierkante meter op voor overige vastgoed realisatie in het project.</t>
  </si>
  <si>
    <t>Aantal parkeerplaatsen</t>
  </si>
  <si>
    <t>Geef hier het aantal parkeerplaatsen op.</t>
  </si>
  <si>
    <t>Vormfactor wonen (GBO/BVO)</t>
  </si>
  <si>
    <t>percentage</t>
  </si>
  <si>
    <t>Vul in GBO/BVO conform NEN 2580 voor het woongedeelte.</t>
  </si>
  <si>
    <t>Totaal vastgoedvolume wonen (BVO)</t>
  </si>
  <si>
    <t>m2 BVO</t>
  </si>
  <si>
    <t>Opbrengsten</t>
  </si>
  <si>
    <t xml:space="preserve">Opbrengstpotentie wonen (p x q) </t>
  </si>
  <si>
    <t>Geef bij vraag 10, 11, 12 en 13  op basis van verkoopprijzen bij verkoop of op basis van eindwaarde berekening verhuur de verwachte opbrengsten weer. Voor woningen uitgesplitst naar categorie.</t>
  </si>
  <si>
    <t>euro (excl btw)</t>
  </si>
  <si>
    <t>Totale opbrengstpotentie wonen</t>
  </si>
  <si>
    <t>Opbrengstpotentie ontmoetingsruimtes</t>
  </si>
  <si>
    <t>Opbrengstpotentie parkeergarage (p x q)</t>
  </si>
  <si>
    <t>Opbrengstpotentie overig (p x q)</t>
  </si>
  <si>
    <t>Eigen bijdragen aanvrager/ontwikkelaar in businesscase (post 1)</t>
  </si>
  <si>
    <t>Geef bij vraag 14 en 15 overige bijdragen zoals eigen bijdrage of andere subsidies weer.</t>
  </si>
  <si>
    <t>Overige bijdragen en/of subsidies derden in businesscase (post 2)</t>
  </si>
  <si>
    <t>Gevraagde subsidie Woonfonds Nijmegen voor onrendabele top</t>
  </si>
  <si>
    <t xml:space="preserve">Automatische berekening onrendabele top woonfonds. Subsidie is saldo totale baten en lasten zodat het aannemelijk is dat met subsidie het project kan starten. De totale subsidie voor de onderdelen onrendabele top woningbouw en gemeenschapsvorming mag niet meer zijn dan de plafondbedragen per betaalbare woning uit artikel 4 van de regeling. Aanvrager dient zelf te controleren of dit goed is toegepast. Op het tabblad "voorbeelden" staan enkele cijfermatige voorbeelden weergegeven die hierbij als leidraad gebruikt kunnen worden. </t>
  </si>
  <si>
    <t>Totaal opbrengsten</t>
  </si>
  <si>
    <t>Kosten</t>
  </si>
  <si>
    <t>Inbrengwaarde vastgoed en/of gronden</t>
  </si>
  <si>
    <t>Inbrengwaarde vastgoed en/of gronden in de private businesscase (grondwaarde, opstallen, vrijmaken, sloop etc.). Aub onderbouwingen (bijvoorbeeld taxaties) meesturen. De door de aanvrager ingediende en onderbouwde inbrengwaarde zal door de gemeente worden getoetst op basis van de actuele marktwaarde. Er wordt niet gewaardeerd op uitpondwaarde.</t>
  </si>
  <si>
    <t>Historische plan- en rentekosten</t>
  </si>
  <si>
    <t>Voorbeelden plankosten: planbegeleiding, stedenbouwkundig ontwerp, planeconomie, juridisch advies, etc.</t>
  </si>
  <si>
    <t>Aan gemeente te betalen kostenvehaal</t>
  </si>
  <si>
    <t>Geef hier aan welk bedrag moet worden betaald aan gemeente voor plankosten of aanleggen voorzieningen.</t>
  </si>
  <si>
    <t>(evt.) Private grondexploitatiekosten</t>
  </si>
  <si>
    <t>Bijvoorbeeld kosten bouwrijp maken door ontwikkelaar.</t>
  </si>
  <si>
    <t>Overige kosten</t>
  </si>
  <si>
    <t xml:space="preserve">Welke overige kosten zijn meegenomen? Geef de onderbouwing in het webformulier en vul waar nodig aan met bijlagen. </t>
  </si>
  <si>
    <t>Bouwkosten vastgoedontwikkeling</t>
  </si>
  <si>
    <t>Geef hier inzicht in de directe bouwkosten. Geef de onderbouwing hiervan weer in het webformulier en vul waar nodig aan met bijlagen.</t>
  </si>
  <si>
    <t>Verbouwkosten (bij transformatie of opplussen)</t>
  </si>
  <si>
    <t>Geef hier inzicht in de directe bouwkosten bij transformatie of opplussen. Geef de onderbouwing hiervan weer in het webformulier en vul waar nodig aan met bijlagen.</t>
  </si>
  <si>
    <t>Bijkomende kosten vastgoedontwikkeling</t>
  </si>
  <si>
    <t>Geef hier aan welke bijkomende kosten zoals bouwplaatskosten zijn meegenomen in de begroting.</t>
  </si>
  <si>
    <t>Algemene kosten vastgoedontwikkeling</t>
  </si>
  <si>
    <t>Geef hier inzciht in beheers- en algemene kosten projectontwikkeling zoals apparaatskosten ontwikkelaar. Kosten voor eventuele accountsverklaring bij vaststelling subsidie zijn niet subsidiabel.</t>
  </si>
  <si>
    <t>Niet verrekenbare BTW</t>
  </si>
  <si>
    <t xml:space="preserve">euro   </t>
  </si>
  <si>
    <t>Geef hier aan welke BTW niet verrekend kan worden of niet kan worden doorbelast in de prijs. Geef de onderbouwing hiervan weer in het webformulier en vul waar nodig aan met bijlagen.</t>
  </si>
  <si>
    <t>Rentekosten tot oplevering wooneenheden</t>
  </si>
  <si>
    <t>Hier kunnen de rentekosten tot aan oplevering (voor zover nog niet in de inbrengwaarde verwerkt) worden verwerkt.</t>
  </si>
  <si>
    <t>Winst &amp; risicomarge</t>
  </si>
  <si>
    <r>
      <rPr>
        <sz val="9"/>
        <color rgb="FF000000"/>
        <rFont val="Verdana"/>
        <family val="2"/>
      </rPr>
      <t xml:space="preserve">In het Woonfonds mag maximaal 5% worden opgenomen als marge voor winst en risico dat voor subsidie in aanmerking komt. Zie hiervoor toelichting op artikel 4 van de regeling. Geef de onderbouwing hiervan weer in het webformulier en vul waar nodig aan met bijlagen. Mocht het project door een hoger risicoprofiel boven het toegestande percentage uitkomen, dient u dit in het webformulier duidelijk toe te lichten. Indien het opgevoerde bedrag meer is dan 5% kleurt de cel rood. </t>
    </r>
    <r>
      <rPr>
        <b/>
        <sz val="9"/>
        <color rgb="FF000000"/>
        <rFont val="Verdana"/>
        <family val="2"/>
      </rPr>
      <t>Let op: dit aanvraagformulier is pas correct ingevuld als deze cel niet rood kleurt.</t>
    </r>
    <r>
      <rPr>
        <sz val="9"/>
        <color rgb="FF000000"/>
        <rFont val="Verdana"/>
        <family val="2"/>
      </rPr>
      <t xml:space="preserve"> </t>
    </r>
  </si>
  <si>
    <t>Totaal geraamde  stichtingskosten</t>
  </si>
  <si>
    <t xml:space="preserve">Kosten gemeenschapsvorming </t>
  </si>
  <si>
    <t>Geef hier aan hoeveel wordt geïnvesteerd in het onderdeel gemeenschapsvorming. Geef de onderbouwing hiervan weer in het webformulier en vul waar nodig aan met bijlagen.</t>
  </si>
  <si>
    <t xml:space="preserve">Tijdsperiode waarover inzet gemeenschapsvorming in aanvraag is verwerkt </t>
  </si>
  <si>
    <t>aantal jaren</t>
  </si>
  <si>
    <t>Geef hier de periode aan in jaren waarover de kosten van vraag 29 zijn opgevoerd.</t>
  </si>
  <si>
    <t>Inkomsten in het kader van gemeenschapsvorming</t>
  </si>
  <si>
    <t>Geef hier inzicht in mogelijke inkomsten (bijvoorbeeld verhoging servicekosten, aanvullende subsidieinkomsten etc). Geef de onderbouwing hiervan weer in het webformulier en vul waar nodig aan met bijlagen.</t>
  </si>
  <si>
    <t xml:space="preserve">Niet verrekenbare BTW gemeenschapsvorming </t>
  </si>
  <si>
    <t xml:space="preserve">euro  </t>
  </si>
  <si>
    <t>Geef hier aan welke BTW niet verrekend kan worden of kan worden doorbelast in prijs. Geef de onderbouwing hiervan weer in het webformulier en vul waar nodig aan met bijlagen.</t>
  </si>
  <si>
    <t>Gevraagde subsidie in het kader van gemeenschapsvorming</t>
  </si>
  <si>
    <t>Dit is een automatische berekening van kosten -/- baten gemeenschapsvorming. De totale subsidie voor de onderdelen onrendabele top  van gemeenschapsvorming mag niet meer bedragen dan 10% van de totaal aangevraagde subsidie (zie artikel 7). Let op: dit aanvraagformulier is pas correct ingevuld als de cel blauw kleurt in plaats van rood.</t>
  </si>
  <si>
    <t>Totaal gevraagde subsidie (onrendabele top en gemeenschapsvorming)</t>
  </si>
  <si>
    <t>Dit is een automatische optelling van gevraagde subsidie onrendabele top woningbouw (vraag 16) en gevraagde subsidie gemeenschapsvorming (vraag 35).  Houd hierbij rekening met maximum bedragen uit artikel 4 van de subsidieregeling. Let op: dit aanvraagformulier is pas correct ingevuld als deze cel blauw kleurt in plaats van rood.</t>
  </si>
  <si>
    <t xml:space="preserve">Automatische Doorrekening </t>
  </si>
  <si>
    <t>Percentage betaalbare woningen</t>
  </si>
  <si>
    <t>onrendabele top per woning (totaal)</t>
  </si>
  <si>
    <t>Vastgoedopbrengsten wooneenheden/m2 GBO totaal</t>
  </si>
  <si>
    <t>Idem voor sociale huur</t>
  </si>
  <si>
    <t>Idem voor middeldure huur</t>
  </si>
  <si>
    <t>Idem voor dure huur</t>
  </si>
  <si>
    <t>Idem voor goedkope koop</t>
  </si>
  <si>
    <t>Idem voor betaalbare koop</t>
  </si>
  <si>
    <t>Idem voor vrije sector koop</t>
  </si>
  <si>
    <t>Vastgoedopbrengsten ontmoetingsruimtes/m2 GBO</t>
  </si>
  <si>
    <t>Vastgoedopbrengsten parkeergarages/m2 GBO</t>
  </si>
  <si>
    <t>Vastgoedopbrengsten niet-wooneenheden/m2 GBO</t>
  </si>
  <si>
    <t>Vastgoedopbrengst per parkeerplaats</t>
  </si>
  <si>
    <t>Inbrengwaarde vastgoed en/of gronden + rente) m2/BVO</t>
  </si>
  <si>
    <t>Aan gemeente te betalen grondaankoop en/of kostenverhaal m2/BVO</t>
  </si>
  <si>
    <t>Overige private grondexploitatiekosten m2/BVO</t>
  </si>
  <si>
    <t>bouwkosten vastgoedontwikkeling m2/BVO</t>
  </si>
  <si>
    <t>Bijkomende kosten vastgoedontwikkeling m2/BVO</t>
  </si>
  <si>
    <t>Algemene kosten vastgoedontwikkeling m2/BVO</t>
  </si>
  <si>
    <t>Rentekosten tot oplevering wooneenheden m2/BVO</t>
  </si>
  <si>
    <t>Winst &amp; risico marge m2/BVO</t>
  </si>
  <si>
    <t>Bijkomende kosten als % van bouwkosten</t>
  </si>
  <si>
    <t>Algemene kosten als % van bouw + bijkomende kosten</t>
  </si>
  <si>
    <t>Winst &amp; risico marge als % van de totale opbrengstpotentie van het vastgoed.</t>
  </si>
  <si>
    <t>Project: Fictief Woonplein Nijmegen</t>
  </si>
  <si>
    <t>Programma, volumes en vormfactor</t>
  </si>
  <si>
    <t>Vormfactor (GBO/BVO)</t>
  </si>
  <si>
    <t>Vul in GBO/BVO conform NEN 2580.</t>
  </si>
  <si>
    <t xml:space="preserve">In het Woonfonds mag maximaal 5% worden opgenomen als marge voor winst en risico dat voor subsidie in aanmerking komt. Zie hiervoor toelichting op artikel 4 van de regeling. Geef de onderbouwing hiervan weer in het webformulier en vul waar nodig aan met bijlagen. Mocht het project door een hoger risicoprofiel boven het toegestande percentage uitkomen, dient u dit in het webformulier duidelijk toe te lichten. Indien het opgevoerde bedrag meer is dan 5% kleurt de cel rood. Let op: dit aanvraagformulier is pas correct ingevuld als deze cel niet rood kleurt.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</si>
</sst>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13]\ #,##0"/>
    <numFmt numFmtId="165" formatCode="0.0%"/>
    <numFmt numFmtId="166" formatCode="&quot;€&quot;\ #,##0"/>
    <numFmt numFmtId="167" formatCode="_([$€-2]\ * #,##0.00_);_([$€-2]\ * \(#,##0.00\);_([$€-2]\ * &quot;-&quot;??_);_(@_)"/>
  </numFmts>
  <fonts count="16">
    <font>
      <sz val="11"/>
      <color theme="1"/>
      <name val="Aptos Narrow"/>
      <family val="2"/>
      <scheme val="minor"/>
    </font>
    <font>
      <sz val="9"/>
      <color theme="1"/>
      <name val="Verdana"/>
      <family val="2"/>
    </font>
    <font>
      <sz val="20"/>
      <color theme="1"/>
      <name val="Verdana"/>
      <family val="2"/>
    </font>
    <font>
      <b/>
      <i/>
      <sz val="9"/>
      <color theme="1"/>
      <name val="Verdana"/>
      <family val="2"/>
    </font>
    <font>
      <b/>
      <i/>
      <sz val="9"/>
      <color rgb="FF000000"/>
      <name val="Verdana"/>
      <family val="2"/>
    </font>
    <font>
      <b/>
      <i/>
      <sz val="11"/>
      <color rgb="FF000000"/>
      <name val="Calibri"/>
      <family val="2"/>
    </font>
    <font>
      <sz val="14"/>
      <color theme="1"/>
      <name val="Verdana"/>
      <family val="2"/>
    </font>
    <font>
      <sz val="16"/>
      <color theme="1"/>
      <name val="Verdana"/>
      <family val="2"/>
    </font>
    <font>
      <sz val="8"/>
      <color theme="1"/>
      <name val="Verdana"/>
      <family val="2"/>
    </font>
    <font>
      <sz val="8"/>
      <color theme="1"/>
      <name val="Aptos Narrow"/>
      <family val="2"/>
      <scheme val="minor"/>
    </font>
    <font>
      <b/>
      <sz val="11"/>
      <color theme="1"/>
      <name val="Aptos Narrow"/>
      <family val="2"/>
      <scheme val="minor"/>
    </font>
    <font>
      <b/>
      <sz val="9"/>
      <color theme="1"/>
      <name val="Verdana"/>
      <family val="2"/>
    </font>
    <font>
      <b/>
      <sz val="10"/>
      <color rgb="FF000000"/>
      <name val="Source Sans Pro"/>
      <charset val="1"/>
    </font>
    <font>
      <sz val="12"/>
      <color rgb="FF001D35"/>
      <name val="Google Sans"/>
      <charset val="1"/>
    </font>
    <font>
      <sz val="9"/>
      <color rgb="FF000000"/>
      <name val="Verdana"/>
      <family val="2"/>
    </font>
    <font>
      <b/>
      <sz val="9"/>
      <color rgb="FF000000"/>
      <name val="Verdana"/>
      <family val="2"/>
    </font>
  </fonts>
  <fills count="8">
    <fill>
      <patternFill patternType="none"/>
    </fill>
    <fill>
      <patternFill patternType="gray125"/>
    </fill>
    <fill>
      <patternFill patternType="solid">
        <fgColor rgb="FFFFFF99"/>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499984740745262"/>
        <bgColor indexed="64"/>
      </patternFill>
    </fill>
    <fill>
      <patternFill patternType="solid">
        <fgColor rgb="FF92D050"/>
        <bgColor indexed="64"/>
      </patternFill>
    </fill>
  </fills>
  <borders count="12">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13">
    <xf numFmtId="0" fontId="0" fillId="0" borderId="0" xfId="0"/>
    <xf numFmtId="0" fontId="1" fillId="0" borderId="0" xfId="0" applyFont="1"/>
    <xf numFmtId="0" fontId="1" fillId="0" borderId="1" xfId="0" applyFont="1" applyBorder="1"/>
    <xf numFmtId="0" fontId="1" fillId="0" borderId="2" xfId="0" applyFont="1" applyBorder="1"/>
    <xf numFmtId="0" fontId="1" fillId="0" borderId="1" xfId="0" applyFont="1" applyBorder="1" applyAlignment="1">
      <alignment horizontal="right"/>
    </xf>
    <xf numFmtId="0" fontId="1" fillId="0" borderId="4" xfId="0" applyFont="1" applyBorder="1"/>
    <xf numFmtId="0" fontId="1" fillId="4" borderId="1" xfId="0" applyFont="1" applyFill="1" applyBorder="1"/>
    <xf numFmtId="0" fontId="2" fillId="3" borderId="5" xfId="0" applyFont="1" applyFill="1" applyBorder="1"/>
    <xf numFmtId="0" fontId="2" fillId="3" borderId="6" xfId="0" applyFont="1" applyFill="1" applyBorder="1"/>
    <xf numFmtId="0" fontId="5" fillId="0" borderId="0" xfId="0" applyFont="1" applyAlignment="1">
      <alignment wrapText="1"/>
    </xf>
    <xf numFmtId="0" fontId="1" fillId="0" borderId="2" xfId="0" applyFont="1" applyBorder="1" applyAlignment="1">
      <alignment wrapText="1"/>
    </xf>
    <xf numFmtId="0" fontId="1" fillId="5" borderId="0" xfId="0" applyFont="1" applyFill="1"/>
    <xf numFmtId="164" fontId="1" fillId="0" borderId="0" xfId="0" applyNumberFormat="1" applyFont="1" applyProtection="1">
      <protection locked="0"/>
    </xf>
    <xf numFmtId="0" fontId="1" fillId="4" borderId="8" xfId="0" applyFont="1" applyFill="1" applyBorder="1"/>
    <xf numFmtId="0" fontId="1" fillId="0" borderId="3" xfId="0" applyFont="1" applyBorder="1"/>
    <xf numFmtId="0" fontId="1" fillId="0" borderId="0" xfId="0" applyFont="1" applyProtection="1">
      <protection locked="0"/>
    </xf>
    <xf numFmtId="164" fontId="1" fillId="5" borderId="0" xfId="0" applyNumberFormat="1" applyFont="1" applyFill="1"/>
    <xf numFmtId="1" fontId="1" fillId="0" borderId="0" xfId="0" applyNumberFormat="1" applyFont="1" applyProtection="1">
      <protection locked="0"/>
    </xf>
    <xf numFmtId="9" fontId="1" fillId="0" borderId="2" xfId="0" applyNumberFormat="1" applyFont="1" applyBorder="1"/>
    <xf numFmtId="0" fontId="1" fillId="0" borderId="8" xfId="0" applyFont="1" applyBorder="1"/>
    <xf numFmtId="0" fontId="1" fillId="0" borderId="7" xfId="0" applyFont="1" applyBorder="1" applyAlignment="1">
      <alignment horizontal="left"/>
    </xf>
    <xf numFmtId="0" fontId="1" fillId="0" borderId="5" xfId="0" applyFont="1" applyBorder="1" applyProtection="1">
      <protection locked="0"/>
    </xf>
    <xf numFmtId="0" fontId="1" fillId="0" borderId="5" xfId="0" applyFont="1" applyBorder="1"/>
    <xf numFmtId="0" fontId="1" fillId="0" borderId="1" xfId="0" applyFont="1" applyBorder="1" applyAlignment="1">
      <alignment horizontal="left"/>
    </xf>
    <xf numFmtId="0" fontId="1" fillId="0" borderId="7" xfId="0" applyFont="1" applyBorder="1"/>
    <xf numFmtId="164" fontId="1" fillId="0" borderId="5" xfId="0" applyNumberFormat="1" applyFont="1" applyBorder="1" applyProtection="1">
      <protection locked="0"/>
    </xf>
    <xf numFmtId="0" fontId="1" fillId="3" borderId="1" xfId="0" applyFont="1" applyFill="1" applyBorder="1"/>
    <xf numFmtId="0" fontId="1" fillId="2" borderId="8" xfId="0" applyFont="1" applyFill="1" applyBorder="1"/>
    <xf numFmtId="164" fontId="1" fillId="2" borderId="3" xfId="0" applyNumberFormat="1" applyFont="1" applyFill="1" applyBorder="1"/>
    <xf numFmtId="0" fontId="0" fillId="0" borderId="4" xfId="0" applyBorder="1"/>
    <xf numFmtId="0" fontId="1" fillId="4" borderId="7" xfId="0" applyFont="1" applyFill="1" applyBorder="1"/>
    <xf numFmtId="0" fontId="1" fillId="4" borderId="6" xfId="0" applyFont="1" applyFill="1" applyBorder="1"/>
    <xf numFmtId="164" fontId="1" fillId="4" borderId="2" xfId="0" applyNumberFormat="1" applyFont="1" applyFill="1" applyBorder="1"/>
    <xf numFmtId="166" fontId="1" fillId="4" borderId="2" xfId="0" applyNumberFormat="1" applyFont="1" applyFill="1" applyBorder="1"/>
    <xf numFmtId="166" fontId="0" fillId="4" borderId="2" xfId="0" applyNumberFormat="1" applyFill="1" applyBorder="1"/>
    <xf numFmtId="165" fontId="1" fillId="4" borderId="2" xfId="0" applyNumberFormat="1" applyFont="1" applyFill="1" applyBorder="1"/>
    <xf numFmtId="165" fontId="1" fillId="4" borderId="4" xfId="0" applyNumberFormat="1" applyFont="1" applyFill="1" applyBorder="1"/>
    <xf numFmtId="0" fontId="2" fillId="3" borderId="2" xfId="0" applyFont="1" applyFill="1" applyBorder="1"/>
    <xf numFmtId="0" fontId="4" fillId="0" borderId="1" xfId="0" applyFont="1" applyBorder="1" applyAlignment="1">
      <alignment horizontal="left"/>
    </xf>
    <xf numFmtId="0" fontId="3" fillId="0" borderId="0" xfId="0" applyFont="1" applyAlignment="1">
      <alignment horizontal="left"/>
    </xf>
    <xf numFmtId="0" fontId="3" fillId="0" borderId="1" xfId="0" applyFont="1" applyBorder="1" applyAlignment="1">
      <alignment horizontal="left"/>
    </xf>
    <xf numFmtId="0" fontId="6" fillId="3" borderId="7" xfId="0" applyFont="1" applyFill="1" applyBorder="1"/>
    <xf numFmtId="0" fontId="7" fillId="2" borderId="5" xfId="0" applyFont="1" applyFill="1" applyBorder="1"/>
    <xf numFmtId="164" fontId="1" fillId="3" borderId="0" xfId="0" applyNumberFormat="1" applyFont="1" applyFill="1"/>
    <xf numFmtId="0" fontId="8" fillId="3" borderId="1" xfId="0" applyFont="1" applyFill="1" applyBorder="1"/>
    <xf numFmtId="0" fontId="9" fillId="3" borderId="0" xfId="0" applyFont="1" applyFill="1"/>
    <xf numFmtId="164" fontId="1" fillId="0" borderId="0" xfId="0" applyNumberFormat="1" applyFont="1"/>
    <xf numFmtId="0" fontId="7" fillId="2" borderId="5" xfId="0" applyFont="1" applyFill="1" applyBorder="1" applyProtection="1">
      <protection locked="0"/>
    </xf>
    <xf numFmtId="0" fontId="2" fillId="2" borderId="5" xfId="0" applyFont="1" applyFill="1" applyBorder="1" applyProtection="1">
      <protection locked="0"/>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2" xfId="0" applyFont="1" applyBorder="1" applyAlignment="1">
      <alignment vertical="top"/>
    </xf>
    <xf numFmtId="0" fontId="1" fillId="0" borderId="11" xfId="0" applyFont="1" applyBorder="1" applyAlignment="1">
      <alignment vertical="top" wrapText="1"/>
    </xf>
    <xf numFmtId="0" fontId="1" fillId="0" borderId="6" xfId="0" applyFont="1" applyBorder="1" applyAlignment="1">
      <alignment vertical="top"/>
    </xf>
    <xf numFmtId="0" fontId="1" fillId="0" borderId="4" xfId="0" applyFont="1" applyBorder="1" applyAlignment="1">
      <alignment horizontal="left" vertical="top" wrapText="1"/>
    </xf>
    <xf numFmtId="0" fontId="10" fillId="0" borderId="0" xfId="0" applyFont="1"/>
    <xf numFmtId="0" fontId="11" fillId="0" borderId="0" xfId="0" applyFont="1"/>
    <xf numFmtId="0" fontId="13" fillId="0" borderId="0" xfId="0" applyFont="1"/>
    <xf numFmtId="1" fontId="1" fillId="7" borderId="0" xfId="0" applyNumberFormat="1" applyFont="1" applyFill="1" applyProtection="1">
      <protection locked="0"/>
    </xf>
    <xf numFmtId="2" fontId="1" fillId="7" borderId="0" xfId="0" applyNumberFormat="1" applyFont="1" applyFill="1" applyProtection="1">
      <protection locked="0"/>
    </xf>
    <xf numFmtId="2" fontId="1" fillId="0" borderId="0" xfId="0" applyNumberFormat="1" applyFont="1" applyProtection="1">
      <protection locked="0"/>
    </xf>
    <xf numFmtId="0" fontId="11" fillId="0" borderId="8" xfId="0" applyFont="1" applyBorder="1" applyAlignment="1">
      <alignment horizontal="left"/>
    </xf>
    <xf numFmtId="0" fontId="11" fillId="0" borderId="0" xfId="0" applyFont="1" applyAlignment="1">
      <alignment horizontal="left"/>
    </xf>
    <xf numFmtId="164" fontId="1" fillId="7" borderId="0" xfId="0" applyNumberFormat="1" applyFont="1" applyFill="1" applyProtection="1">
      <protection locked="0"/>
    </xf>
    <xf numFmtId="0" fontId="12" fillId="0" borderId="0" xfId="0" applyFont="1"/>
    <xf numFmtId="0" fontId="11" fillId="0" borderId="0" xfId="0" applyFont="1" applyAlignment="1">
      <alignment vertical="top"/>
    </xf>
    <xf numFmtId="10" fontId="1" fillId="4" borderId="2" xfId="0" applyNumberFormat="1" applyFont="1" applyFill="1" applyBorder="1"/>
    <xf numFmtId="0" fontId="1" fillId="4" borderId="1" xfId="0" applyFont="1" applyFill="1" applyBorder="1" applyAlignment="1">
      <alignment horizontal="right"/>
    </xf>
    <xf numFmtId="164" fontId="1" fillId="0" borderId="5" xfId="0" applyNumberFormat="1" applyFont="1" applyBorder="1" applyAlignment="1" applyProtection="1">
      <alignment vertical="top"/>
      <protection locked="0"/>
    </xf>
    <xf numFmtId="0" fontId="1" fillId="0" borderId="5" xfId="0" applyFont="1" applyBorder="1" applyAlignment="1">
      <alignment vertical="top"/>
    </xf>
    <xf numFmtId="164" fontId="1" fillId="0" borderId="0" xfId="0" applyNumberFormat="1" applyFont="1" applyAlignment="1" applyProtection="1">
      <alignment vertical="top"/>
      <protection locked="0"/>
    </xf>
    <xf numFmtId="0" fontId="1" fillId="0" borderId="0" xfId="0" applyFont="1" applyAlignment="1">
      <alignment vertical="top"/>
    </xf>
    <xf numFmtId="1" fontId="1" fillId="0" borderId="0" xfId="0" applyNumberFormat="1" applyFont="1" applyAlignment="1" applyProtection="1">
      <alignment vertical="top"/>
      <protection locked="0"/>
    </xf>
    <xf numFmtId="164" fontId="1" fillId="3" borderId="3" xfId="0" applyNumberFormat="1" applyFont="1" applyFill="1" applyBorder="1" applyAlignment="1">
      <alignment vertical="top"/>
    </xf>
    <xf numFmtId="0" fontId="1" fillId="0" borderId="3" xfId="0" applyFont="1" applyBorder="1" applyAlignment="1">
      <alignment vertical="top"/>
    </xf>
    <xf numFmtId="164" fontId="1" fillId="6" borderId="10" xfId="0" applyNumberFormat="1" applyFont="1" applyFill="1" applyBorder="1" applyAlignment="1">
      <alignment vertical="top"/>
    </xf>
    <xf numFmtId="0" fontId="1" fillId="0" borderId="10" xfId="0" applyFont="1" applyBorder="1" applyAlignment="1">
      <alignment vertical="top"/>
    </xf>
    <xf numFmtId="0" fontId="1" fillId="0" borderId="7" xfId="0" applyFont="1" applyBorder="1" applyAlignment="1">
      <alignment vertical="top"/>
    </xf>
    <xf numFmtId="0" fontId="1" fillId="0" borderId="1" xfId="0" applyFont="1" applyBorder="1" applyAlignment="1">
      <alignment vertical="top"/>
    </xf>
    <xf numFmtId="0" fontId="1" fillId="3" borderId="8" xfId="0" applyFont="1" applyFill="1" applyBorder="1" applyAlignment="1">
      <alignment vertical="top"/>
    </xf>
    <xf numFmtId="0" fontId="1" fillId="6" borderId="9" xfId="0" applyFont="1" applyFill="1" applyBorder="1" applyAlignment="1">
      <alignment vertical="top"/>
    </xf>
    <xf numFmtId="0" fontId="1" fillId="0" borderId="1" xfId="0" applyFont="1" applyBorder="1" applyAlignment="1">
      <alignment horizontal="right" vertical="top"/>
    </xf>
    <xf numFmtId="0" fontId="0" fillId="0" borderId="1" xfId="0" applyBorder="1" applyAlignment="1">
      <alignment vertical="top"/>
    </xf>
    <xf numFmtId="0" fontId="1" fillId="0" borderId="1" xfId="0" applyFont="1" applyBorder="1" applyAlignment="1">
      <alignment horizontal="left" vertical="top"/>
    </xf>
    <xf numFmtId="0" fontId="1" fillId="0" borderId="0" xfId="0" applyFont="1" applyAlignment="1" applyProtection="1">
      <alignment vertical="top"/>
      <protection locked="0"/>
    </xf>
    <xf numFmtId="167" fontId="1" fillId="0" borderId="0" xfId="0" applyNumberFormat="1" applyFont="1" applyProtection="1">
      <protection locked="0"/>
    </xf>
    <xf numFmtId="167" fontId="1" fillId="4" borderId="2" xfId="0" applyNumberFormat="1" applyFont="1" applyFill="1" applyBorder="1"/>
    <xf numFmtId="2" fontId="1" fillId="7" borderId="3" xfId="0" applyNumberFormat="1" applyFont="1" applyFill="1" applyBorder="1"/>
    <xf numFmtId="10" fontId="1" fillId="0" borderId="0" xfId="0" applyNumberFormat="1" applyFont="1" applyProtection="1">
      <protection locked="0"/>
    </xf>
    <xf numFmtId="0" fontId="14" fillId="0" borderId="2" xfId="0" applyFont="1" applyBorder="1" applyAlignment="1">
      <alignment wrapText="1"/>
    </xf>
    <xf numFmtId="1" fontId="1" fillId="7" borderId="0" xfId="0" applyNumberFormat="1" applyFont="1" applyFill="1" applyProtection="1">
      <protection hidden="1"/>
    </xf>
    <xf numFmtId="2" fontId="1" fillId="7" borderId="0" xfId="0" applyNumberFormat="1" applyFont="1" applyFill="1" applyProtection="1">
      <protection hidden="1"/>
    </xf>
    <xf numFmtId="164" fontId="1" fillId="7" borderId="0" xfId="0" applyNumberFormat="1" applyFont="1" applyFill="1" applyProtection="1">
      <protection hidden="1"/>
    </xf>
    <xf numFmtId="164" fontId="1" fillId="3" borderId="0" xfId="0" applyNumberFormat="1" applyFont="1" applyFill="1" applyProtection="1">
      <protection hidden="1"/>
    </xf>
    <xf numFmtId="164" fontId="1" fillId="2" borderId="3" xfId="0" applyNumberFormat="1" applyFont="1" applyFill="1" applyBorder="1" applyProtection="1">
      <protection hidden="1"/>
    </xf>
    <xf numFmtId="164" fontId="1" fillId="3" borderId="3" xfId="0" applyNumberFormat="1" applyFont="1" applyFill="1" applyBorder="1" applyAlignment="1" applyProtection="1">
      <alignment vertical="top"/>
      <protection hidden="1"/>
    </xf>
    <xf numFmtId="164" fontId="1" fillId="6" borderId="10" xfId="0" applyNumberFormat="1" applyFont="1" applyFill="1" applyBorder="1" applyAlignment="1" applyProtection="1">
      <alignment vertical="top"/>
      <protection hidden="1"/>
    </xf>
    <xf numFmtId="0" fontId="1" fillId="4" borderId="6" xfId="0" applyFont="1" applyFill="1" applyBorder="1" applyProtection="1">
      <protection hidden="1"/>
    </xf>
    <xf numFmtId="10" fontId="1" fillId="4" borderId="2" xfId="0" applyNumberFormat="1" applyFont="1" applyFill="1" applyBorder="1" applyProtection="1">
      <protection hidden="1"/>
    </xf>
    <xf numFmtId="164" fontId="1" fillId="4" borderId="2" xfId="0" applyNumberFormat="1" applyFont="1" applyFill="1" applyBorder="1" applyProtection="1">
      <protection hidden="1"/>
    </xf>
    <xf numFmtId="166" fontId="1" fillId="4" borderId="2" xfId="0" applyNumberFormat="1" applyFont="1" applyFill="1" applyBorder="1" applyProtection="1">
      <protection hidden="1"/>
    </xf>
    <xf numFmtId="165" fontId="1" fillId="4" borderId="2" xfId="0" applyNumberFormat="1" applyFont="1" applyFill="1" applyBorder="1" applyProtection="1">
      <protection hidden="1"/>
    </xf>
    <xf numFmtId="165" fontId="1" fillId="4" borderId="4" xfId="0" applyNumberFormat="1" applyFont="1" applyFill="1" applyBorder="1" applyProtection="1">
      <protection hidden="1"/>
    </xf>
    <xf numFmtId="164" fontId="1" fillId="0" borderId="5" xfId="0" applyNumberFormat="1" applyFont="1" applyBorder="1"/>
    <xf numFmtId="2" fontId="1" fillId="7" borderId="3" xfId="0" applyNumberFormat="1" applyFont="1" applyFill="1" applyBorder="1" applyProtection="1">
      <protection hidden="1"/>
    </xf>
    <xf numFmtId="0" fontId="1" fillId="0" borderId="2" xfId="0" applyFont="1" applyBorder="1" applyAlignment="1">
      <alignment horizontal="lef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0" fillId="0" borderId="2" xfId="0" applyBorder="1" applyAlignment="1">
      <alignment vertical="top" wrapText="1"/>
    </xf>
    <xf numFmtId="0" fontId="8" fillId="3" borderId="1" xfId="0" applyFont="1" applyFill="1" applyBorder="1" applyAlignment="1">
      <alignment horizontal="left" vertical="top" wrapText="1"/>
    </xf>
    <xf numFmtId="0" fontId="9" fillId="0" borderId="0" xfId="0" applyFont="1" applyAlignment="1">
      <alignment wrapText="1"/>
    </xf>
    <xf numFmtId="0" fontId="5" fillId="3" borderId="1" xfId="0" applyFont="1" applyFill="1" applyBorder="1" applyAlignment="1"/>
    <xf numFmtId="0" fontId="0" fillId="3" borderId="0" xfId="0" applyFill="1" applyAlignment="1"/>
  </cellXfs>
  <cellStyles count="1">
    <cellStyle name="Standaard"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466725</xdr:colOff>
      <xdr:row>26</xdr:row>
      <xdr:rowOff>66675</xdr:rowOff>
    </xdr:to>
    <xdr:pic>
      <xdr:nvPicPr>
        <xdr:cNvPr id="2" name="Afbeelding 1">
          <a:extLst>
            <a:ext uri="{FF2B5EF4-FFF2-40B4-BE49-F238E27FC236}">
              <a16:creationId xmlns:a16="http://schemas.microsoft.com/office/drawing/2014/main" id="{2A3E22BF-3EC5-A0D1-64EB-4A49F9E5694A}"/>
            </a:ext>
          </a:extLst>
        </xdr:cNvPr>
        <xdr:cNvPicPr>
          <a:picLocks noChangeAspect="1"/>
        </xdr:cNvPicPr>
      </xdr:nvPicPr>
      <xdr:blipFill>
        <a:blip xmlns:r="http://schemas.openxmlformats.org/officeDocument/2006/relationships" r:embed="rId1"/>
        <a:stretch>
          <a:fillRect/>
        </a:stretch>
      </xdr:blipFill>
      <xdr:spPr>
        <a:xfrm>
          <a:off x="609600" y="0"/>
          <a:ext cx="4124325" cy="5019675"/>
        </a:xfrm>
        <a:prstGeom prst="rect">
          <a:avLst/>
        </a:prstGeom>
      </xdr:spPr>
    </xdr:pic>
    <xdr:clientData/>
  </xdr:twoCellAnchor>
  <xdr:twoCellAnchor editAs="oneCell">
    <xdr:from>
      <xdr:col>1</xdr:col>
      <xdr:colOff>0</xdr:colOff>
      <xdr:row>29</xdr:row>
      <xdr:rowOff>0</xdr:rowOff>
    </xdr:from>
    <xdr:to>
      <xdr:col>8</xdr:col>
      <xdr:colOff>76200</xdr:colOff>
      <xdr:row>48</xdr:row>
      <xdr:rowOff>95250</xdr:rowOff>
    </xdr:to>
    <xdr:pic>
      <xdr:nvPicPr>
        <xdr:cNvPr id="5" name="Afbeelding 4">
          <a:extLst>
            <a:ext uri="{FF2B5EF4-FFF2-40B4-BE49-F238E27FC236}">
              <a16:creationId xmlns:a16="http://schemas.microsoft.com/office/drawing/2014/main" id="{B9E64AE0-34F1-7B4E-EE17-124DF909B6E6}"/>
            </a:ext>
            <a:ext uri="{147F2762-F138-4A5C-976F-8EAC2B608ADB}">
              <a16:predDERef xmlns:a16="http://schemas.microsoft.com/office/drawing/2014/main" pred="{2A3E22BF-3EC5-A0D1-64EB-4A49F9E5694A}"/>
            </a:ext>
          </a:extLst>
        </xdr:cNvPr>
        <xdr:cNvPicPr>
          <a:picLocks noChangeAspect="1"/>
        </xdr:cNvPicPr>
      </xdr:nvPicPr>
      <xdr:blipFill>
        <a:blip xmlns:r="http://schemas.openxmlformats.org/officeDocument/2006/relationships" r:embed="rId2"/>
        <a:stretch>
          <a:fillRect/>
        </a:stretch>
      </xdr:blipFill>
      <xdr:spPr>
        <a:xfrm>
          <a:off x="609600" y="5143500"/>
          <a:ext cx="4343400" cy="371475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A25B3-9D1A-4FF1-84B4-E927F5355FA9}">
  <dimension ref="C1:R99"/>
  <sheetViews>
    <sheetView tabSelected="1" topLeftCell="A44" zoomScale="110" zoomScaleNormal="110" workbookViewId="0">
      <selection activeCell="E51" sqref="E51"/>
    </sheetView>
  </sheetViews>
  <sheetFormatPr defaultColWidth="8.85546875" defaultRowHeight="15"/>
  <cols>
    <col min="2" max="2" width="3.7109375" customWidth="1"/>
    <col min="4" max="4" width="81.140625" customWidth="1"/>
    <col min="5" max="5" width="25" customWidth="1"/>
    <col min="6" max="6" width="18.42578125" customWidth="1"/>
    <col min="7" max="7" width="63.7109375" customWidth="1"/>
    <col min="8" max="8" width="4.42578125" customWidth="1"/>
  </cols>
  <sheetData>
    <row r="1" spans="3:18">
      <c r="J1" s="55"/>
    </row>
    <row r="2" spans="3:18" ht="29.25" customHeight="1">
      <c r="C2" s="41" t="s">
        <v>0</v>
      </c>
      <c r="D2" s="7"/>
      <c r="E2" s="42" t="s">
        <v>1</v>
      </c>
      <c r="F2" s="47" t="s">
        <v>2</v>
      </c>
      <c r="G2" s="48"/>
      <c r="H2" s="8"/>
      <c r="I2" s="1"/>
      <c r="J2" s="56"/>
      <c r="K2" s="1"/>
      <c r="L2" s="1"/>
      <c r="M2" s="1"/>
      <c r="N2" s="1"/>
      <c r="O2" s="1"/>
      <c r="P2" s="1"/>
      <c r="Q2" s="1"/>
      <c r="R2" s="1"/>
    </row>
    <row r="3" spans="3:18" ht="24" customHeight="1">
      <c r="C3" s="109" t="s">
        <v>3</v>
      </c>
      <c r="D3" s="110"/>
      <c r="E3" s="110"/>
      <c r="F3" s="110"/>
      <c r="G3" s="110"/>
      <c r="H3" s="37"/>
      <c r="I3" s="1"/>
      <c r="J3" s="56"/>
      <c r="K3" s="1"/>
      <c r="L3" s="1"/>
      <c r="M3" s="1"/>
      <c r="N3" s="1"/>
      <c r="O3" s="1"/>
      <c r="P3" s="1"/>
      <c r="Q3" s="1"/>
      <c r="R3" s="1"/>
    </row>
    <row r="4" spans="3:18" ht="12" customHeight="1">
      <c r="C4" s="44" t="s">
        <v>4</v>
      </c>
      <c r="D4" s="45"/>
      <c r="E4" s="45"/>
      <c r="F4" s="45"/>
      <c r="G4" s="45"/>
      <c r="H4" s="37"/>
      <c r="I4" s="1"/>
      <c r="J4" s="56"/>
      <c r="K4" s="1"/>
      <c r="L4" s="1"/>
      <c r="M4" s="1"/>
      <c r="N4" s="1"/>
      <c r="O4" s="1"/>
      <c r="P4" s="1"/>
      <c r="Q4" s="1"/>
      <c r="R4" s="1"/>
    </row>
    <row r="5" spans="3:18" ht="12" customHeight="1">
      <c r="C5" s="44" t="s">
        <v>5</v>
      </c>
      <c r="D5" s="45"/>
      <c r="E5" s="45"/>
      <c r="F5" s="45"/>
      <c r="G5" s="45"/>
      <c r="H5" s="37"/>
      <c r="I5" s="1"/>
      <c r="J5" s="56"/>
      <c r="K5" s="1"/>
      <c r="L5" s="1"/>
      <c r="M5" s="1"/>
      <c r="N5" s="1"/>
      <c r="O5" s="1"/>
      <c r="P5" s="1"/>
      <c r="Q5" s="1"/>
      <c r="R5" s="1"/>
    </row>
    <row r="6" spans="3:18" ht="21" customHeight="1">
      <c r="C6" s="111" t="s">
        <v>6</v>
      </c>
      <c r="D6" s="112"/>
      <c r="E6" s="112"/>
      <c r="F6" s="112"/>
      <c r="G6" s="112"/>
      <c r="H6" s="37"/>
      <c r="I6" s="1"/>
      <c r="J6" s="56"/>
      <c r="K6" s="1"/>
      <c r="L6" s="1"/>
      <c r="M6" s="1"/>
      <c r="N6" s="1"/>
      <c r="O6" s="1"/>
      <c r="P6" s="1"/>
      <c r="Q6" s="1"/>
      <c r="R6" s="1"/>
    </row>
    <row r="7" spans="3:18">
      <c r="C7" s="38" t="s">
        <v>7</v>
      </c>
      <c r="D7" s="39"/>
      <c r="E7" s="1"/>
      <c r="F7" s="1"/>
      <c r="G7" s="1"/>
      <c r="H7" s="3"/>
      <c r="I7" s="1"/>
      <c r="J7" s="56"/>
      <c r="K7" s="1"/>
      <c r="L7" s="1"/>
      <c r="M7" s="1"/>
      <c r="N7" s="1"/>
      <c r="O7" s="1"/>
      <c r="P7" s="1"/>
      <c r="Q7" s="1"/>
      <c r="R7" s="1"/>
    </row>
    <row r="8" spans="3:18">
      <c r="C8" s="40"/>
      <c r="D8" s="39" t="s">
        <v>8</v>
      </c>
      <c r="E8" s="1"/>
      <c r="F8" s="1"/>
      <c r="G8" s="1"/>
      <c r="H8" s="3"/>
      <c r="I8" s="1"/>
      <c r="J8" s="56"/>
      <c r="K8" s="1"/>
      <c r="L8" s="1"/>
      <c r="M8" s="1"/>
      <c r="N8" s="1"/>
      <c r="O8" s="1"/>
      <c r="P8" s="1"/>
      <c r="Q8" s="1"/>
      <c r="R8" s="1"/>
    </row>
    <row r="9" spans="3:18" ht="15.95">
      <c r="C9" s="4">
        <v>1</v>
      </c>
      <c r="D9" s="20" t="s">
        <v>9</v>
      </c>
      <c r="E9" s="21"/>
      <c r="F9" s="22"/>
      <c r="G9" s="53" t="s">
        <v>10</v>
      </c>
      <c r="H9" s="3"/>
      <c r="I9" s="1"/>
      <c r="J9" s="57"/>
      <c r="K9" s="1"/>
      <c r="L9" s="1"/>
      <c r="M9" s="1"/>
      <c r="N9" s="1"/>
      <c r="P9" s="1"/>
      <c r="Q9" s="1"/>
      <c r="R9" s="1"/>
    </row>
    <row r="10" spans="3:18">
      <c r="C10" s="4"/>
      <c r="D10" s="4" t="s">
        <v>11</v>
      </c>
      <c r="E10" s="17">
        <v>0</v>
      </c>
      <c r="F10" s="1" t="s">
        <v>12</v>
      </c>
      <c r="G10" s="51"/>
      <c r="H10" s="3"/>
      <c r="I10" s="1"/>
      <c r="J10" s="56"/>
      <c r="K10" s="1"/>
      <c r="L10" s="1"/>
      <c r="M10" s="1"/>
      <c r="N10" s="1"/>
      <c r="P10" s="1"/>
      <c r="Q10" s="1"/>
      <c r="R10" s="1"/>
    </row>
    <row r="11" spans="3:18" ht="15.95">
      <c r="C11" s="4"/>
      <c r="D11" s="4" t="s">
        <v>13</v>
      </c>
      <c r="E11" s="17">
        <v>0</v>
      </c>
      <c r="F11" s="1" t="s">
        <v>12</v>
      </c>
      <c r="G11" s="51"/>
      <c r="H11" s="3"/>
      <c r="I11" s="1"/>
      <c r="J11" s="57"/>
      <c r="K11" s="1"/>
      <c r="L11" s="1"/>
      <c r="M11" s="1"/>
      <c r="N11" s="1"/>
      <c r="P11" s="1"/>
      <c r="Q11" s="1"/>
      <c r="R11" s="1"/>
    </row>
    <row r="12" spans="3:18" ht="15.95">
      <c r="C12" s="4"/>
      <c r="D12" s="4" t="s">
        <v>14</v>
      </c>
      <c r="E12" s="17">
        <v>0</v>
      </c>
      <c r="F12" s="1" t="s">
        <v>12</v>
      </c>
      <c r="G12" s="51"/>
      <c r="H12" s="3"/>
      <c r="I12" s="1"/>
      <c r="J12" s="57"/>
      <c r="K12" s="1"/>
      <c r="L12" s="1"/>
      <c r="M12" s="1"/>
      <c r="N12" s="1"/>
      <c r="P12" s="1"/>
      <c r="Q12" s="1"/>
      <c r="R12" s="1"/>
    </row>
    <row r="13" spans="3:18" ht="15.95">
      <c r="C13" s="4"/>
      <c r="D13" s="4" t="s">
        <v>15</v>
      </c>
      <c r="E13" s="17">
        <v>0</v>
      </c>
      <c r="F13" s="1" t="s">
        <v>12</v>
      </c>
      <c r="G13" s="51"/>
      <c r="H13" s="3"/>
      <c r="I13" s="1"/>
      <c r="J13" s="57"/>
      <c r="K13" s="1"/>
      <c r="L13" s="1"/>
      <c r="M13" s="1"/>
      <c r="N13" s="1"/>
      <c r="P13" s="1"/>
      <c r="Q13" s="1"/>
      <c r="R13" s="1"/>
    </row>
    <row r="14" spans="3:18" ht="15.95">
      <c r="C14" s="4"/>
      <c r="D14" s="4" t="s">
        <v>16</v>
      </c>
      <c r="E14" s="17">
        <v>0</v>
      </c>
      <c r="F14" s="1" t="s">
        <v>12</v>
      </c>
      <c r="G14" s="51" t="s">
        <v>17</v>
      </c>
      <c r="H14" s="3"/>
      <c r="I14" s="1"/>
      <c r="J14" s="57"/>
      <c r="K14" s="1"/>
      <c r="L14" s="1"/>
      <c r="M14" s="1"/>
      <c r="N14" s="1"/>
      <c r="P14" s="1"/>
      <c r="Q14" s="1"/>
      <c r="R14" s="1"/>
    </row>
    <row r="15" spans="3:18" ht="15.95">
      <c r="C15" s="4"/>
      <c r="D15" s="4" t="s">
        <v>18</v>
      </c>
      <c r="E15" s="17">
        <v>0</v>
      </c>
      <c r="F15" s="1" t="s">
        <v>12</v>
      </c>
      <c r="G15" s="51"/>
      <c r="H15" s="3"/>
      <c r="I15" s="1"/>
      <c r="J15" s="57"/>
      <c r="K15" s="1"/>
      <c r="L15" s="1"/>
      <c r="M15" s="1"/>
      <c r="N15" s="1"/>
      <c r="P15" s="1"/>
      <c r="Q15" s="1"/>
      <c r="R15" s="1"/>
    </row>
    <row r="16" spans="3:18" ht="15.95">
      <c r="C16" s="4"/>
      <c r="D16" s="4" t="s">
        <v>19</v>
      </c>
      <c r="E16" s="90">
        <f>SUM(E10:E15)</f>
        <v>0</v>
      </c>
      <c r="F16" s="1" t="s">
        <v>20</v>
      </c>
      <c r="G16" s="51"/>
      <c r="H16" s="3"/>
      <c r="I16" s="1"/>
      <c r="J16" s="57"/>
      <c r="K16" s="1"/>
      <c r="L16" s="1"/>
      <c r="M16" s="1"/>
      <c r="N16" s="1"/>
      <c r="P16" s="1"/>
      <c r="Q16" s="1"/>
      <c r="R16" s="1"/>
    </row>
    <row r="17" spans="3:18" ht="15.95">
      <c r="C17" s="4">
        <v>2</v>
      </c>
      <c r="D17" s="23" t="s">
        <v>21</v>
      </c>
      <c r="E17" s="15"/>
      <c r="F17" s="1"/>
      <c r="G17" s="51"/>
      <c r="H17" s="3"/>
      <c r="I17" s="1"/>
      <c r="J17" s="57"/>
      <c r="K17" s="1"/>
      <c r="L17" s="1"/>
      <c r="M17" s="1"/>
      <c r="N17" s="1"/>
      <c r="P17" s="1"/>
      <c r="Q17" s="1"/>
      <c r="R17" s="1"/>
    </row>
    <row r="18" spans="3:18">
      <c r="C18" s="4"/>
      <c r="D18" s="4" t="s">
        <v>11</v>
      </c>
      <c r="E18" s="60">
        <v>0</v>
      </c>
      <c r="F18" s="1" t="s">
        <v>22</v>
      </c>
      <c r="G18" s="51" t="s">
        <v>23</v>
      </c>
      <c r="H18" s="3"/>
      <c r="I18" s="1"/>
      <c r="J18" s="56"/>
      <c r="K18" s="1"/>
      <c r="L18" s="1"/>
      <c r="M18" s="1"/>
      <c r="N18" s="1"/>
      <c r="P18" s="1"/>
      <c r="Q18" s="1"/>
      <c r="R18" s="1"/>
    </row>
    <row r="19" spans="3:18" ht="15.95">
      <c r="C19" s="4"/>
      <c r="D19" s="4" t="s">
        <v>13</v>
      </c>
      <c r="E19" s="60">
        <v>0</v>
      </c>
      <c r="F19" s="1" t="s">
        <v>22</v>
      </c>
      <c r="G19" s="51"/>
      <c r="H19" s="3"/>
      <c r="I19" s="1"/>
      <c r="J19" s="57"/>
      <c r="K19" s="1"/>
      <c r="L19" s="1"/>
      <c r="M19" s="1"/>
      <c r="N19" s="1"/>
      <c r="P19" s="1"/>
      <c r="Q19" s="1"/>
      <c r="R19" s="1"/>
    </row>
    <row r="20" spans="3:18" ht="15.95">
      <c r="C20" s="4"/>
      <c r="D20" s="4" t="s">
        <v>14</v>
      </c>
      <c r="E20" s="60">
        <v>0</v>
      </c>
      <c r="F20" s="1" t="s">
        <v>22</v>
      </c>
      <c r="G20" s="51"/>
      <c r="H20" s="3"/>
      <c r="I20" s="1"/>
      <c r="J20" s="57"/>
      <c r="K20" s="1"/>
      <c r="L20" s="1"/>
      <c r="M20" s="1"/>
      <c r="N20" s="1"/>
      <c r="P20" s="1"/>
      <c r="Q20" s="1"/>
      <c r="R20" s="1"/>
    </row>
    <row r="21" spans="3:18" ht="15.95">
      <c r="C21" s="4"/>
      <c r="D21" s="4" t="s">
        <v>15</v>
      </c>
      <c r="E21" s="60">
        <v>0</v>
      </c>
      <c r="F21" s="1" t="s">
        <v>22</v>
      </c>
      <c r="G21" s="51"/>
      <c r="H21" s="3"/>
      <c r="I21" s="1"/>
      <c r="J21" s="57"/>
      <c r="K21" s="1"/>
      <c r="L21" s="1"/>
      <c r="M21" s="1"/>
      <c r="N21" s="1"/>
      <c r="P21" s="1"/>
      <c r="Q21" s="1"/>
      <c r="R21" s="1"/>
    </row>
    <row r="22" spans="3:18" ht="15.95">
      <c r="C22" s="4"/>
      <c r="D22" s="4" t="s">
        <v>16</v>
      </c>
      <c r="E22" s="60">
        <v>0</v>
      </c>
      <c r="F22" s="1" t="s">
        <v>22</v>
      </c>
      <c r="G22" s="51"/>
      <c r="H22" s="3"/>
      <c r="I22" s="1"/>
      <c r="J22" s="57"/>
      <c r="K22" s="1"/>
      <c r="L22" s="1"/>
      <c r="M22" s="1"/>
      <c r="N22" s="1"/>
      <c r="P22" s="1"/>
      <c r="Q22" s="1"/>
      <c r="R22" s="1"/>
    </row>
    <row r="23" spans="3:18" ht="15.95">
      <c r="C23" s="4"/>
      <c r="D23" s="4" t="s">
        <v>18</v>
      </c>
      <c r="E23" s="60">
        <v>0</v>
      </c>
      <c r="F23" s="1" t="s">
        <v>22</v>
      </c>
      <c r="G23" s="51"/>
      <c r="H23" s="3"/>
      <c r="I23" s="1"/>
      <c r="J23" s="57"/>
      <c r="K23" s="1"/>
      <c r="L23" s="1"/>
      <c r="M23" s="1"/>
      <c r="N23" s="1"/>
      <c r="P23" s="1"/>
      <c r="Q23" s="1"/>
      <c r="R23" s="1"/>
    </row>
    <row r="24" spans="3:18" ht="15.95">
      <c r="C24" s="4">
        <v>3</v>
      </c>
      <c r="D24" s="23" t="s">
        <v>24</v>
      </c>
      <c r="E24" s="91">
        <f>(E10*E18)+(E11*E19)+(E12*E20)+(E13*E21)+(E14*E22)+(E15*E23)</f>
        <v>0</v>
      </c>
      <c r="F24" s="1" t="s">
        <v>20</v>
      </c>
      <c r="G24" s="51"/>
      <c r="H24" s="3"/>
      <c r="I24" s="1"/>
      <c r="J24" s="57"/>
      <c r="K24" s="1"/>
      <c r="L24" s="1"/>
      <c r="M24" s="1"/>
      <c r="N24" s="1"/>
      <c r="P24" s="1"/>
      <c r="Q24" s="1"/>
      <c r="R24" s="1"/>
    </row>
    <row r="25" spans="3:18">
      <c r="C25" s="4">
        <v>4</v>
      </c>
      <c r="D25" s="23" t="s">
        <v>25</v>
      </c>
      <c r="E25" s="15">
        <v>0</v>
      </c>
      <c r="F25" s="1" t="s">
        <v>26</v>
      </c>
      <c r="G25" s="51" t="s">
        <v>27</v>
      </c>
      <c r="H25" s="3"/>
      <c r="I25" s="1"/>
      <c r="J25" s="56"/>
      <c r="K25" s="1"/>
      <c r="M25" s="1"/>
      <c r="N25" s="1"/>
      <c r="O25" s="1"/>
      <c r="P25" s="1"/>
      <c r="Q25" s="1"/>
      <c r="R25" s="1"/>
    </row>
    <row r="26" spans="3:18">
      <c r="C26" s="81">
        <v>5</v>
      </c>
      <c r="D26" s="83" t="s">
        <v>28</v>
      </c>
      <c r="E26" s="84">
        <v>0</v>
      </c>
      <c r="F26" s="71" t="s">
        <v>26</v>
      </c>
      <c r="G26" s="50" t="s">
        <v>29</v>
      </c>
      <c r="H26" s="3"/>
      <c r="I26" s="1"/>
      <c r="J26" s="56"/>
      <c r="K26" s="1"/>
      <c r="L26" s="1"/>
      <c r="M26" s="1"/>
      <c r="N26" s="1"/>
      <c r="O26" s="1"/>
      <c r="P26" s="1"/>
      <c r="Q26" s="1"/>
      <c r="R26" s="1"/>
    </row>
    <row r="27" spans="3:18" ht="26.1">
      <c r="C27" s="81">
        <v>6</v>
      </c>
      <c r="D27" s="83" t="s">
        <v>30</v>
      </c>
      <c r="E27" s="84">
        <v>0</v>
      </c>
      <c r="F27" s="71" t="s">
        <v>26</v>
      </c>
      <c r="G27" s="50" t="s">
        <v>31</v>
      </c>
      <c r="H27" s="3"/>
      <c r="I27" s="1"/>
      <c r="J27" s="56"/>
      <c r="K27" s="1"/>
      <c r="L27" s="1"/>
      <c r="M27" s="1"/>
      <c r="N27" s="1"/>
      <c r="O27" s="1"/>
      <c r="P27" s="1"/>
      <c r="Q27" s="1"/>
      <c r="R27" s="1"/>
    </row>
    <row r="28" spans="3:18">
      <c r="C28" s="4">
        <v>7</v>
      </c>
      <c r="D28" s="23" t="s">
        <v>32</v>
      </c>
      <c r="E28" s="15">
        <v>0</v>
      </c>
      <c r="F28" s="1" t="s">
        <v>12</v>
      </c>
      <c r="G28" s="51" t="s">
        <v>33</v>
      </c>
      <c r="H28" s="3"/>
      <c r="I28" s="1"/>
      <c r="J28" s="55"/>
      <c r="K28" s="1"/>
      <c r="M28" s="1"/>
      <c r="O28" s="1"/>
      <c r="P28" s="1"/>
      <c r="Q28" s="1"/>
      <c r="R28" s="1"/>
    </row>
    <row r="29" spans="3:18">
      <c r="C29" s="4">
        <v>8</v>
      </c>
      <c r="D29" s="23" t="s">
        <v>34</v>
      </c>
      <c r="E29" s="88">
        <v>1</v>
      </c>
      <c r="F29" s="1" t="s">
        <v>35</v>
      </c>
      <c r="G29" s="51" t="s">
        <v>36</v>
      </c>
      <c r="H29" s="3"/>
      <c r="I29" s="1"/>
      <c r="K29" s="1"/>
      <c r="M29" s="1"/>
      <c r="P29" s="1"/>
      <c r="Q29" s="1"/>
      <c r="R29" s="1"/>
    </row>
    <row r="30" spans="3:18">
      <c r="C30" s="4">
        <v>9</v>
      </c>
      <c r="D30" s="61" t="s">
        <v>37</v>
      </c>
      <c r="E30" s="104">
        <f>E24/E29</f>
        <v>0</v>
      </c>
      <c r="F30" s="14" t="s">
        <v>38</v>
      </c>
      <c r="G30" s="5"/>
      <c r="H30" s="3"/>
      <c r="I30" s="1"/>
      <c r="J30" s="56"/>
      <c r="K30" s="1"/>
      <c r="L30" s="1"/>
      <c r="M30" s="1"/>
      <c r="N30" s="1"/>
      <c r="O30" s="1"/>
      <c r="P30" s="1"/>
      <c r="Q30" s="1"/>
      <c r="R30" s="1"/>
    </row>
    <row r="31" spans="3:18">
      <c r="C31" s="4"/>
      <c r="D31" s="62"/>
      <c r="E31" s="1"/>
      <c r="F31" s="1"/>
      <c r="G31" s="1"/>
      <c r="H31" s="3"/>
      <c r="I31" s="1"/>
      <c r="J31" s="56"/>
      <c r="K31" s="1"/>
      <c r="L31" s="1"/>
      <c r="M31" s="1"/>
      <c r="N31" s="1"/>
      <c r="O31" s="1"/>
      <c r="P31" s="1"/>
      <c r="Q31" s="1"/>
      <c r="R31" s="1"/>
    </row>
    <row r="32" spans="3:18">
      <c r="C32" s="4"/>
      <c r="D32" s="39" t="s">
        <v>39</v>
      </c>
      <c r="E32" s="1"/>
      <c r="F32" s="1"/>
      <c r="G32" s="1"/>
      <c r="H32" s="3"/>
      <c r="I32" s="1"/>
      <c r="J32" s="56"/>
      <c r="K32" s="1"/>
      <c r="L32" s="1"/>
      <c r="M32" s="1"/>
      <c r="N32" s="1"/>
      <c r="O32" s="1"/>
      <c r="P32" s="1"/>
      <c r="Q32" s="1"/>
      <c r="R32" s="1"/>
    </row>
    <row r="33" spans="3:18">
      <c r="C33" s="4">
        <v>10</v>
      </c>
      <c r="D33" s="24" t="s">
        <v>40</v>
      </c>
      <c r="E33" s="103"/>
      <c r="F33" s="22"/>
      <c r="G33" s="106" t="s">
        <v>41</v>
      </c>
      <c r="H33" s="3"/>
      <c r="I33" s="1"/>
      <c r="J33" s="56"/>
      <c r="K33" s="1"/>
      <c r="L33" s="1"/>
      <c r="M33" s="1"/>
      <c r="N33" s="1"/>
      <c r="O33" s="1"/>
      <c r="P33" s="1"/>
      <c r="Q33" s="1"/>
      <c r="R33" s="1"/>
    </row>
    <row r="34" spans="3:18">
      <c r="C34" s="4"/>
      <c r="D34" s="4" t="s">
        <v>11</v>
      </c>
      <c r="E34" s="12">
        <v>0</v>
      </c>
      <c r="F34" s="1" t="s">
        <v>42</v>
      </c>
      <c r="G34" s="107"/>
      <c r="H34" s="3"/>
      <c r="I34" s="1"/>
      <c r="J34" s="56"/>
      <c r="K34" s="1"/>
      <c r="L34" s="1"/>
      <c r="M34" s="1"/>
      <c r="N34" s="1"/>
      <c r="O34" s="1"/>
      <c r="P34" s="1"/>
      <c r="Q34" s="1"/>
      <c r="R34" s="1"/>
    </row>
    <row r="35" spans="3:18">
      <c r="C35" s="4"/>
      <c r="D35" s="4" t="s">
        <v>13</v>
      </c>
      <c r="E35" s="12">
        <v>0</v>
      </c>
      <c r="F35" s="1"/>
      <c r="G35" s="107"/>
      <c r="H35" s="3"/>
      <c r="I35" s="1"/>
      <c r="J35" s="56"/>
      <c r="K35" s="1"/>
      <c r="L35" s="1"/>
      <c r="M35" s="1"/>
      <c r="N35" s="1"/>
      <c r="O35" s="1"/>
      <c r="P35" s="1"/>
      <c r="Q35" s="1"/>
      <c r="R35" s="1"/>
    </row>
    <row r="36" spans="3:18">
      <c r="C36" s="4"/>
      <c r="D36" s="4" t="s">
        <v>14</v>
      </c>
      <c r="E36" s="12">
        <v>0</v>
      </c>
      <c r="F36" s="1"/>
      <c r="G36" s="107"/>
      <c r="H36" s="3"/>
      <c r="I36" s="1"/>
      <c r="J36" s="56"/>
      <c r="K36" s="1"/>
      <c r="L36" s="1"/>
      <c r="M36" s="1"/>
      <c r="N36" s="1"/>
      <c r="O36" s="1"/>
      <c r="P36" s="1"/>
      <c r="Q36" s="1"/>
      <c r="R36" s="1"/>
    </row>
    <row r="37" spans="3:18">
      <c r="C37" s="4"/>
      <c r="D37" s="4" t="s">
        <v>15</v>
      </c>
      <c r="E37" s="12">
        <v>0</v>
      </c>
      <c r="F37" s="1"/>
      <c r="G37" s="107"/>
      <c r="H37" s="3"/>
      <c r="I37" s="1"/>
      <c r="J37" s="56"/>
      <c r="K37" s="1"/>
      <c r="L37" s="1"/>
      <c r="M37" s="1"/>
      <c r="N37" s="1"/>
      <c r="O37" s="1"/>
      <c r="P37" s="1"/>
      <c r="Q37" s="1"/>
      <c r="R37" s="1"/>
    </row>
    <row r="38" spans="3:18">
      <c r="C38" s="4"/>
      <c r="D38" s="4" t="s">
        <v>16</v>
      </c>
      <c r="E38" s="12">
        <v>0</v>
      </c>
      <c r="F38" s="1"/>
      <c r="G38" s="107"/>
      <c r="H38" s="3"/>
      <c r="I38" s="1"/>
      <c r="J38" s="56"/>
      <c r="K38" s="1"/>
      <c r="L38" s="1"/>
      <c r="M38" s="1"/>
      <c r="N38" s="1"/>
      <c r="O38" s="1"/>
      <c r="P38" s="1"/>
      <c r="Q38" s="1"/>
      <c r="R38" s="1"/>
    </row>
    <row r="39" spans="3:18">
      <c r="C39" s="4"/>
      <c r="D39" s="4" t="s">
        <v>18</v>
      </c>
      <c r="E39" s="12">
        <v>0</v>
      </c>
      <c r="F39" s="1"/>
      <c r="G39" s="107"/>
      <c r="H39" s="3"/>
      <c r="I39" s="1"/>
      <c r="J39" s="56"/>
      <c r="K39" s="1"/>
      <c r="L39" s="1"/>
      <c r="M39" s="1"/>
      <c r="N39" s="1"/>
      <c r="O39" s="1"/>
      <c r="P39" s="1"/>
      <c r="Q39" s="1"/>
      <c r="R39" s="1"/>
    </row>
    <row r="40" spans="3:18">
      <c r="C40" s="4"/>
      <c r="D40" s="4" t="s">
        <v>43</v>
      </c>
      <c r="E40" s="92">
        <f>SUM(E34:E39)</f>
        <v>0</v>
      </c>
      <c r="F40" s="1" t="s">
        <v>20</v>
      </c>
      <c r="G40" s="107"/>
      <c r="H40" s="3"/>
      <c r="I40" s="1"/>
      <c r="J40" s="56"/>
      <c r="K40" s="1"/>
      <c r="L40" s="1"/>
      <c r="M40" s="1"/>
      <c r="N40" s="1"/>
      <c r="O40" s="1"/>
      <c r="P40" s="1"/>
      <c r="Q40" s="1"/>
      <c r="R40" s="1"/>
    </row>
    <row r="41" spans="3:18">
      <c r="C41" s="4">
        <v>11</v>
      </c>
      <c r="D41" s="2" t="s">
        <v>44</v>
      </c>
      <c r="E41" s="12">
        <v>0</v>
      </c>
      <c r="F41" s="1" t="s">
        <v>42</v>
      </c>
      <c r="G41" s="107"/>
      <c r="H41" s="3"/>
      <c r="I41" s="1"/>
      <c r="J41" s="56"/>
      <c r="K41" s="1"/>
      <c r="L41" s="1"/>
      <c r="M41" s="1"/>
      <c r="N41" s="1"/>
      <c r="O41" s="1"/>
      <c r="P41" s="1"/>
      <c r="Q41" s="1"/>
      <c r="R41" s="1"/>
    </row>
    <row r="42" spans="3:18">
      <c r="C42" s="4">
        <v>12</v>
      </c>
      <c r="D42" s="2" t="s">
        <v>45</v>
      </c>
      <c r="E42" s="12">
        <v>0</v>
      </c>
      <c r="F42" s="1" t="s">
        <v>42</v>
      </c>
      <c r="G42" s="107"/>
      <c r="H42" s="3"/>
      <c r="I42" s="1"/>
      <c r="J42" s="56"/>
      <c r="K42" s="1"/>
      <c r="L42" s="1"/>
      <c r="M42" s="1"/>
      <c r="N42" s="1"/>
      <c r="O42" s="1"/>
      <c r="P42" s="1"/>
      <c r="Q42" s="1"/>
      <c r="R42" s="1"/>
    </row>
    <row r="43" spans="3:18">
      <c r="C43" s="4">
        <v>13</v>
      </c>
      <c r="D43" s="2" t="s">
        <v>46</v>
      </c>
      <c r="E43" s="12">
        <v>0</v>
      </c>
      <c r="F43" s="1" t="s">
        <v>42</v>
      </c>
      <c r="G43" s="107"/>
      <c r="H43" s="3"/>
      <c r="I43" s="1"/>
      <c r="J43" s="56"/>
      <c r="K43" s="1"/>
      <c r="L43" s="1"/>
      <c r="M43" s="1"/>
      <c r="N43" s="1"/>
      <c r="O43" s="1"/>
      <c r="P43" s="1"/>
      <c r="Q43" s="1"/>
      <c r="R43" s="1"/>
    </row>
    <row r="44" spans="3:18">
      <c r="C44" s="4">
        <v>14</v>
      </c>
      <c r="D44" s="2" t="s">
        <v>47</v>
      </c>
      <c r="E44" s="12">
        <v>0</v>
      </c>
      <c r="F44" s="1" t="s">
        <v>42</v>
      </c>
      <c r="G44" s="107" t="s">
        <v>48</v>
      </c>
      <c r="H44" s="3"/>
      <c r="I44" s="1"/>
      <c r="J44" s="56"/>
      <c r="K44" s="1"/>
      <c r="L44" s="1"/>
      <c r="M44" s="1"/>
      <c r="N44" s="1"/>
      <c r="O44" s="1"/>
      <c r="P44" s="1"/>
      <c r="Q44" s="1"/>
      <c r="R44" s="1"/>
    </row>
    <row r="45" spans="3:18" ht="16.5" customHeight="1">
      <c r="C45" s="4">
        <v>15</v>
      </c>
      <c r="D45" s="2" t="s">
        <v>49</v>
      </c>
      <c r="E45" s="12">
        <v>0</v>
      </c>
      <c r="F45" s="1" t="s">
        <v>42</v>
      </c>
      <c r="G45" s="108"/>
      <c r="H45" s="3"/>
      <c r="I45" s="1"/>
      <c r="J45" s="56"/>
      <c r="K45" s="1"/>
      <c r="L45" s="1"/>
      <c r="M45" s="1"/>
      <c r="N45" s="1"/>
      <c r="O45" s="1"/>
      <c r="P45" s="1"/>
      <c r="Q45" s="1"/>
      <c r="R45" s="1"/>
    </row>
    <row r="46" spans="3:18" ht="110.25" customHeight="1">
      <c r="C46" s="4">
        <v>16</v>
      </c>
      <c r="D46" s="26" t="s">
        <v>50</v>
      </c>
      <c r="E46" s="93">
        <f>E62-E40-E41-E42-E43-E44-E45</f>
        <v>0</v>
      </c>
      <c r="F46" s="1" t="s">
        <v>20</v>
      </c>
      <c r="G46" s="50" t="s">
        <v>51</v>
      </c>
      <c r="H46" s="3"/>
      <c r="I46" s="1"/>
      <c r="J46" s="56"/>
      <c r="K46" s="1"/>
      <c r="L46" s="1"/>
      <c r="M46" s="1"/>
      <c r="N46" s="1"/>
      <c r="O46" s="1"/>
      <c r="P46" s="1"/>
      <c r="Q46" s="1"/>
      <c r="R46" s="1"/>
    </row>
    <row r="47" spans="3:18">
      <c r="C47" s="4">
        <v>17</v>
      </c>
      <c r="D47" s="27" t="s">
        <v>52</v>
      </c>
      <c r="E47" s="94">
        <f>E40+E41+E42+E43+E44+E45+E46</f>
        <v>0</v>
      </c>
      <c r="F47" s="14" t="s">
        <v>20</v>
      </c>
      <c r="G47" s="29"/>
      <c r="H47" s="3"/>
      <c r="I47" s="1"/>
      <c r="J47" s="1"/>
      <c r="K47" s="1"/>
      <c r="L47" s="1"/>
      <c r="M47" s="1"/>
      <c r="N47" s="1"/>
      <c r="O47" s="1"/>
      <c r="P47" s="1"/>
      <c r="Q47" s="1"/>
      <c r="R47" s="1"/>
    </row>
    <row r="48" spans="3:18">
      <c r="C48" s="4"/>
      <c r="D48" s="1"/>
      <c r="E48" s="46"/>
      <c r="F48" s="1"/>
      <c r="H48" s="3"/>
      <c r="I48" s="1"/>
      <c r="J48" s="1"/>
      <c r="K48" s="1"/>
      <c r="L48" s="1"/>
      <c r="M48" s="1"/>
      <c r="N48" s="1"/>
      <c r="O48" s="1"/>
      <c r="P48" s="1"/>
      <c r="Q48" s="1"/>
      <c r="R48" s="1"/>
    </row>
    <row r="49" spans="3:18">
      <c r="C49" s="4"/>
      <c r="D49" s="39" t="s">
        <v>53</v>
      </c>
      <c r="E49" s="1"/>
      <c r="F49" s="1"/>
      <c r="G49" s="1"/>
      <c r="H49" s="3"/>
      <c r="I49" s="1"/>
      <c r="J49" s="1"/>
      <c r="K49" s="1"/>
      <c r="L49" s="1"/>
      <c r="M49" s="1"/>
      <c r="N49" s="1"/>
      <c r="O49" s="1"/>
      <c r="P49" s="1"/>
      <c r="Q49" s="1"/>
      <c r="R49" s="1"/>
    </row>
    <row r="50" spans="3:18" ht="78" customHeight="1">
      <c r="C50" s="81">
        <v>18</v>
      </c>
      <c r="D50" s="77" t="s">
        <v>54</v>
      </c>
      <c r="E50" s="68">
        <v>0</v>
      </c>
      <c r="F50" s="69" t="s">
        <v>42</v>
      </c>
      <c r="G50" s="49" t="s">
        <v>55</v>
      </c>
      <c r="H50" s="3"/>
      <c r="I50" s="1"/>
      <c r="J50" s="65"/>
      <c r="K50" s="56"/>
      <c r="L50" s="64"/>
      <c r="M50" s="56"/>
      <c r="O50" s="56"/>
      <c r="P50" s="1"/>
      <c r="Q50" s="1"/>
      <c r="R50" s="1"/>
    </row>
    <row r="51" spans="3:18" ht="26.1">
      <c r="C51" s="81">
        <v>19</v>
      </c>
      <c r="D51" s="78" t="s">
        <v>56</v>
      </c>
      <c r="E51" s="70">
        <v>0</v>
      </c>
      <c r="F51" s="71" t="s">
        <v>42</v>
      </c>
      <c r="G51" s="50" t="s">
        <v>57</v>
      </c>
      <c r="H51" s="3"/>
      <c r="I51" s="1"/>
      <c r="J51" s="1"/>
      <c r="K51" s="1"/>
      <c r="L51" s="1"/>
      <c r="M51" s="1"/>
      <c r="N51" s="1"/>
      <c r="O51" s="1"/>
      <c r="P51" s="1"/>
      <c r="Q51" s="1"/>
      <c r="R51" s="1"/>
    </row>
    <row r="52" spans="3:18" ht="26.1">
      <c r="C52" s="81">
        <v>20</v>
      </c>
      <c r="D52" s="78" t="s">
        <v>58</v>
      </c>
      <c r="E52" s="70">
        <v>0</v>
      </c>
      <c r="F52" s="71" t="s">
        <v>42</v>
      </c>
      <c r="G52" s="105" t="s">
        <v>59</v>
      </c>
      <c r="H52" s="3"/>
      <c r="I52" s="1"/>
      <c r="J52" s="1"/>
      <c r="K52" s="1"/>
      <c r="L52" s="1"/>
      <c r="M52" s="1"/>
      <c r="N52" s="1"/>
      <c r="O52" s="1"/>
      <c r="P52" s="1"/>
      <c r="Q52" s="1"/>
      <c r="R52" s="1"/>
    </row>
    <row r="53" spans="3:18">
      <c r="C53" s="81">
        <v>21</v>
      </c>
      <c r="D53" s="78" t="s">
        <v>60</v>
      </c>
      <c r="E53" s="70">
        <v>0</v>
      </c>
      <c r="F53" s="71" t="s">
        <v>42</v>
      </c>
      <c r="G53" s="51" t="s">
        <v>61</v>
      </c>
      <c r="H53" s="3"/>
      <c r="I53" s="1"/>
      <c r="J53" s="1"/>
      <c r="K53" s="1"/>
      <c r="L53" s="1"/>
      <c r="M53" s="1"/>
      <c r="N53" s="1"/>
      <c r="O53" s="1"/>
      <c r="P53" s="1"/>
      <c r="Q53" s="1"/>
      <c r="R53" s="1"/>
    </row>
    <row r="54" spans="3:18" ht="30" customHeight="1">
      <c r="C54" s="81">
        <v>22</v>
      </c>
      <c r="D54" s="78" t="s">
        <v>62</v>
      </c>
      <c r="E54" s="70">
        <v>0</v>
      </c>
      <c r="F54" s="71" t="s">
        <v>42</v>
      </c>
      <c r="G54" s="50" t="s">
        <v>63</v>
      </c>
      <c r="H54" s="3"/>
      <c r="I54" s="1"/>
      <c r="J54" s="56"/>
      <c r="K54" s="1"/>
      <c r="L54" s="1"/>
      <c r="M54" s="1"/>
      <c r="N54" s="1"/>
      <c r="O54" s="1"/>
      <c r="P54" s="1"/>
      <c r="Q54" s="1"/>
      <c r="R54" s="1"/>
    </row>
    <row r="55" spans="3:18" ht="25.5" customHeight="1">
      <c r="C55" s="81">
        <v>23</v>
      </c>
      <c r="D55" s="78" t="s">
        <v>64</v>
      </c>
      <c r="E55" s="70">
        <v>0</v>
      </c>
      <c r="F55" s="71" t="s">
        <v>42</v>
      </c>
      <c r="G55" s="50" t="s">
        <v>65</v>
      </c>
      <c r="H55" s="3"/>
      <c r="I55" s="1"/>
      <c r="J55" s="1"/>
      <c r="K55" s="1"/>
      <c r="L55" s="1"/>
      <c r="M55" s="1"/>
      <c r="N55" s="1"/>
      <c r="O55" s="1"/>
      <c r="P55" s="1"/>
      <c r="Q55" s="1"/>
      <c r="R55" s="1"/>
    </row>
    <row r="56" spans="3:18" ht="38.25" customHeight="1">
      <c r="C56" s="81">
        <v>24</v>
      </c>
      <c r="D56" s="78" t="s">
        <v>66</v>
      </c>
      <c r="E56" s="70">
        <v>0</v>
      </c>
      <c r="F56" s="71" t="s">
        <v>42</v>
      </c>
      <c r="G56" s="50" t="s">
        <v>67</v>
      </c>
      <c r="H56" s="3"/>
      <c r="I56" s="1"/>
      <c r="J56" s="1"/>
      <c r="K56" s="1"/>
      <c r="L56" s="1"/>
      <c r="M56" s="1"/>
      <c r="N56" s="1"/>
      <c r="O56" s="1"/>
      <c r="P56" s="1"/>
      <c r="Q56" s="1"/>
      <c r="R56" s="1"/>
    </row>
    <row r="57" spans="3:18" ht="27" customHeight="1">
      <c r="C57" s="81">
        <v>25</v>
      </c>
      <c r="D57" s="78" t="s">
        <v>68</v>
      </c>
      <c r="E57" s="70">
        <v>0</v>
      </c>
      <c r="F57" s="71" t="s">
        <v>42</v>
      </c>
      <c r="G57" s="50" t="s">
        <v>69</v>
      </c>
      <c r="H57" s="3"/>
      <c r="I57" s="1"/>
      <c r="J57" s="1"/>
      <c r="K57" s="1"/>
      <c r="L57" s="1"/>
      <c r="M57" s="1"/>
      <c r="N57" s="1"/>
      <c r="O57" s="1"/>
      <c r="P57" s="1"/>
      <c r="Q57" s="1"/>
      <c r="R57" s="1"/>
    </row>
    <row r="58" spans="3:18" ht="38.25" customHeight="1">
      <c r="C58" s="81">
        <v>26</v>
      </c>
      <c r="D58" s="78" t="s">
        <v>70</v>
      </c>
      <c r="E58" s="70">
        <v>0</v>
      </c>
      <c r="F58" s="71" t="s">
        <v>42</v>
      </c>
      <c r="G58" s="50" t="s">
        <v>71</v>
      </c>
      <c r="H58" s="18"/>
      <c r="I58" s="1"/>
      <c r="J58" s="1"/>
      <c r="K58" s="1"/>
      <c r="L58" s="1"/>
      <c r="M58" s="1"/>
      <c r="N58" s="1"/>
      <c r="O58" s="1"/>
      <c r="P58" s="1"/>
      <c r="Q58" s="1"/>
      <c r="R58" s="1"/>
    </row>
    <row r="59" spans="3:18" ht="39">
      <c r="C59" s="81">
        <v>27</v>
      </c>
      <c r="D59" s="78" t="s">
        <v>72</v>
      </c>
      <c r="E59" s="70">
        <v>0</v>
      </c>
      <c r="F59" s="71" t="s">
        <v>73</v>
      </c>
      <c r="G59" s="50" t="s">
        <v>74</v>
      </c>
      <c r="H59" s="3"/>
      <c r="I59" s="1"/>
      <c r="J59" s="1"/>
      <c r="K59" s="1"/>
      <c r="L59" s="1"/>
      <c r="M59" s="1"/>
      <c r="N59" s="1"/>
      <c r="O59" s="1"/>
      <c r="P59" s="1"/>
      <c r="Q59" s="1"/>
      <c r="R59" s="1"/>
    </row>
    <row r="60" spans="3:18" ht="27.75" customHeight="1">
      <c r="C60" s="81">
        <v>28</v>
      </c>
      <c r="D60" s="78" t="s">
        <v>75</v>
      </c>
      <c r="E60" s="70">
        <v>0</v>
      </c>
      <c r="F60" s="71" t="s">
        <v>42</v>
      </c>
      <c r="G60" s="50" t="s">
        <v>76</v>
      </c>
      <c r="H60" s="3"/>
      <c r="I60" s="1"/>
      <c r="J60" s="1"/>
      <c r="K60" s="1"/>
      <c r="L60" s="1"/>
      <c r="M60" s="1"/>
      <c r="N60" s="1"/>
      <c r="O60" s="1"/>
      <c r="P60" s="1"/>
      <c r="Q60" s="1"/>
      <c r="R60" s="1"/>
    </row>
    <row r="61" spans="3:18" ht="105.75" customHeight="1">
      <c r="C61" s="81">
        <v>29</v>
      </c>
      <c r="D61" s="78" t="s">
        <v>77</v>
      </c>
      <c r="E61" s="70">
        <v>0</v>
      </c>
      <c r="F61" s="71" t="s">
        <v>42</v>
      </c>
      <c r="G61" s="89" t="s">
        <v>78</v>
      </c>
      <c r="H61" s="3"/>
      <c r="I61" s="1"/>
      <c r="J61" s="1"/>
      <c r="K61" s="1"/>
      <c r="L61" s="1"/>
      <c r="M61" s="1"/>
      <c r="N61" s="1"/>
      <c r="O61" s="1"/>
      <c r="P61" s="1"/>
      <c r="Q61" s="1"/>
      <c r="R61" s="1"/>
    </row>
    <row r="62" spans="3:18" ht="15.95" thickBot="1">
      <c r="C62" s="81">
        <v>30</v>
      </c>
      <c r="D62" s="27" t="s">
        <v>79</v>
      </c>
      <c r="E62" s="94">
        <f>SUM(E50:E61)</f>
        <v>0</v>
      </c>
      <c r="F62" s="14" t="s">
        <v>20</v>
      </c>
      <c r="G62" s="5"/>
      <c r="H62" s="3"/>
      <c r="I62" s="1"/>
      <c r="J62" s="1"/>
      <c r="K62" s="1"/>
      <c r="L62" s="1"/>
      <c r="M62" s="1"/>
      <c r="N62" s="1"/>
      <c r="O62" s="1"/>
      <c r="P62" s="1"/>
      <c r="Q62" s="1"/>
      <c r="R62" s="1"/>
    </row>
    <row r="63" spans="3:18">
      <c r="C63" s="81"/>
      <c r="D63" s="11"/>
      <c r="E63" s="16"/>
      <c r="F63" s="1"/>
      <c r="G63" s="1"/>
      <c r="H63" s="3"/>
      <c r="I63" s="1"/>
      <c r="J63" s="1"/>
      <c r="K63" s="1"/>
      <c r="L63" s="1"/>
      <c r="M63" s="1"/>
      <c r="N63" s="1"/>
      <c r="O63" s="1"/>
      <c r="P63" s="1"/>
      <c r="Q63" s="1"/>
      <c r="R63" s="1"/>
    </row>
    <row r="64" spans="3:18" ht="15.95" thickBot="1">
      <c r="C64" s="81"/>
      <c r="D64" s="11"/>
      <c r="E64" s="16"/>
      <c r="F64" s="1"/>
      <c r="G64" s="1"/>
      <c r="H64" s="3"/>
      <c r="I64" s="1"/>
      <c r="J64" s="1"/>
      <c r="K64" s="1"/>
      <c r="L64" s="1"/>
      <c r="M64" s="1"/>
      <c r="N64" s="1"/>
      <c r="O64" s="1"/>
      <c r="P64" s="1"/>
      <c r="Q64" s="1"/>
      <c r="R64" s="1"/>
    </row>
    <row r="65" spans="3:18" ht="36" customHeight="1">
      <c r="C65" s="81">
        <v>31</v>
      </c>
      <c r="D65" s="77" t="s">
        <v>80</v>
      </c>
      <c r="E65" s="68">
        <v>0</v>
      </c>
      <c r="F65" s="69" t="s">
        <v>42</v>
      </c>
      <c r="G65" s="49" t="s">
        <v>81</v>
      </c>
      <c r="H65" s="3"/>
      <c r="I65" s="1"/>
      <c r="J65" s="1"/>
      <c r="K65" s="1"/>
      <c r="L65" s="1"/>
      <c r="M65" s="1"/>
      <c r="N65" s="1"/>
      <c r="O65" s="1"/>
      <c r="P65" s="1"/>
      <c r="Q65" s="1"/>
      <c r="R65" s="1"/>
    </row>
    <row r="66" spans="3:18" ht="27" customHeight="1">
      <c r="C66" s="81">
        <v>32</v>
      </c>
      <c r="D66" s="78" t="s">
        <v>82</v>
      </c>
      <c r="E66" s="72">
        <v>0</v>
      </c>
      <c r="F66" s="71" t="s">
        <v>83</v>
      </c>
      <c r="G66" s="50" t="s">
        <v>84</v>
      </c>
      <c r="H66" s="3"/>
      <c r="I66" s="1"/>
      <c r="J66" s="1"/>
      <c r="K66" s="1"/>
      <c r="L66" s="1"/>
      <c r="M66" s="1"/>
      <c r="N66" s="1"/>
      <c r="O66" s="1"/>
      <c r="P66" s="1"/>
      <c r="Q66" s="1"/>
      <c r="R66" s="1"/>
    </row>
    <row r="67" spans="3:18" ht="49.5" customHeight="1">
      <c r="C67" s="81">
        <v>33</v>
      </c>
      <c r="D67" s="78" t="s">
        <v>85</v>
      </c>
      <c r="E67" s="70">
        <v>0</v>
      </c>
      <c r="F67" s="71" t="s">
        <v>42</v>
      </c>
      <c r="G67" s="50" t="s">
        <v>86</v>
      </c>
      <c r="H67" s="3"/>
      <c r="I67" s="1"/>
      <c r="J67" s="1"/>
      <c r="K67" s="1"/>
      <c r="L67" s="1"/>
      <c r="M67" s="1"/>
      <c r="N67" s="1"/>
      <c r="O67" s="1"/>
      <c r="P67" s="1"/>
      <c r="Q67" s="1"/>
      <c r="R67" s="1"/>
    </row>
    <row r="68" spans="3:18" ht="38.25" customHeight="1">
      <c r="C68" s="81">
        <v>34</v>
      </c>
      <c r="D68" s="78" t="s">
        <v>87</v>
      </c>
      <c r="E68" s="70">
        <v>0</v>
      </c>
      <c r="F68" s="71" t="s">
        <v>88</v>
      </c>
      <c r="G68" s="50" t="s">
        <v>89</v>
      </c>
      <c r="H68" s="3"/>
      <c r="I68" s="1"/>
      <c r="J68" s="1"/>
      <c r="K68" s="1"/>
      <c r="L68" s="1"/>
      <c r="M68" s="1"/>
      <c r="N68" s="1"/>
      <c r="O68" s="1"/>
      <c r="P68" s="1"/>
      <c r="Q68" s="1"/>
      <c r="R68" s="1"/>
    </row>
    <row r="69" spans="3:18" ht="74.25" customHeight="1">
      <c r="C69" s="81">
        <v>35</v>
      </c>
      <c r="D69" s="79" t="s">
        <v>90</v>
      </c>
      <c r="E69" s="95">
        <f>E65-E67+E68</f>
        <v>0</v>
      </c>
      <c r="F69" s="74"/>
      <c r="G69" s="54" t="s">
        <v>91</v>
      </c>
      <c r="H69" s="3"/>
      <c r="I69" s="1"/>
      <c r="J69" s="1"/>
      <c r="K69" s="1"/>
      <c r="L69" s="1"/>
      <c r="M69" s="1"/>
      <c r="N69" s="1"/>
      <c r="O69" s="1"/>
      <c r="P69" s="1"/>
      <c r="Q69" s="1"/>
      <c r="R69" s="1"/>
    </row>
    <row r="70" spans="3:18" ht="15.95" thickBot="1">
      <c r="C70" s="81"/>
      <c r="D70" s="1"/>
      <c r="E70" s="46"/>
      <c r="F70" s="1"/>
      <c r="G70" s="1"/>
      <c r="H70" s="3"/>
      <c r="I70" s="1"/>
      <c r="J70" s="1"/>
      <c r="K70" s="1"/>
      <c r="L70" s="1"/>
      <c r="M70" s="1"/>
      <c r="N70" s="1"/>
      <c r="O70" s="1"/>
      <c r="P70" s="1"/>
      <c r="Q70" s="1"/>
      <c r="R70" s="1"/>
    </row>
    <row r="71" spans="3:18" ht="63.75" customHeight="1">
      <c r="C71" s="81">
        <v>36</v>
      </c>
      <c r="D71" s="80" t="s">
        <v>92</v>
      </c>
      <c r="E71" s="96">
        <f>E69+E46</f>
        <v>0</v>
      </c>
      <c r="F71" s="76"/>
      <c r="G71" s="52" t="s">
        <v>93</v>
      </c>
      <c r="H71" s="3"/>
      <c r="I71" s="1"/>
      <c r="J71" s="1"/>
      <c r="K71" s="1"/>
      <c r="L71" s="1"/>
      <c r="M71" s="1"/>
      <c r="N71" s="1"/>
      <c r="O71" s="1"/>
      <c r="P71" s="1"/>
      <c r="Q71" s="1"/>
      <c r="R71" s="1"/>
    </row>
    <row r="72" spans="3:18" ht="15.95" thickBot="1">
      <c r="C72" s="78"/>
      <c r="D72" s="1"/>
      <c r="E72" s="1"/>
      <c r="F72" s="1"/>
      <c r="G72" s="1"/>
      <c r="H72" s="3"/>
    </row>
    <row r="73" spans="3:18">
      <c r="C73" s="82"/>
      <c r="D73" s="30" t="s">
        <v>94</v>
      </c>
      <c r="E73" s="97"/>
      <c r="F73" s="1"/>
      <c r="G73" s="1"/>
      <c r="H73" s="3"/>
    </row>
    <row r="74" spans="3:18">
      <c r="C74" s="82">
        <v>37</v>
      </c>
      <c r="D74" s="6" t="s">
        <v>95</v>
      </c>
      <c r="E74" s="98" t="e">
        <f>(E10+E11+E13+E14)/E16</f>
        <v>#DIV/0!</v>
      </c>
      <c r="F74" s="1"/>
      <c r="G74" s="1"/>
      <c r="H74" s="3"/>
    </row>
    <row r="75" spans="3:18">
      <c r="C75" s="82">
        <v>38</v>
      </c>
      <c r="D75" s="6" t="s">
        <v>96</v>
      </c>
      <c r="E75" s="98" t="e">
        <f>E46/E16</f>
        <v>#DIV/0!</v>
      </c>
      <c r="F75" s="1"/>
      <c r="G75" s="1"/>
      <c r="H75" s="3"/>
    </row>
    <row r="76" spans="3:18">
      <c r="C76" s="78">
        <v>37</v>
      </c>
      <c r="D76" s="6" t="s">
        <v>97</v>
      </c>
      <c r="E76" s="99" t="e">
        <f>E40/E24</f>
        <v>#DIV/0!</v>
      </c>
      <c r="F76" s="1"/>
      <c r="G76" s="1"/>
      <c r="H76" s="3"/>
      <c r="J76" s="55"/>
    </row>
    <row r="77" spans="3:18">
      <c r="C77" s="2"/>
      <c r="D77" s="67" t="s">
        <v>98</v>
      </c>
      <c r="E77" s="99" t="e">
        <f>E34/(E10*E18)</f>
        <v>#DIV/0!</v>
      </c>
      <c r="F77" s="1"/>
      <c r="G77" s="1"/>
      <c r="H77" s="3"/>
      <c r="J77" s="55"/>
    </row>
    <row r="78" spans="3:18">
      <c r="C78" s="2"/>
      <c r="D78" s="67" t="s">
        <v>99</v>
      </c>
      <c r="E78" s="99" t="e">
        <f>E35/(E11*E19)</f>
        <v>#DIV/0!</v>
      </c>
      <c r="F78" s="1"/>
      <c r="G78" s="1"/>
      <c r="H78" s="3"/>
      <c r="J78" s="55"/>
    </row>
    <row r="79" spans="3:18">
      <c r="C79" s="2"/>
      <c r="D79" s="67" t="s">
        <v>100</v>
      </c>
      <c r="E79" s="99" t="e">
        <f t="shared" ref="E79:E82" si="0">E36/(E12*E20)</f>
        <v>#DIV/0!</v>
      </c>
      <c r="F79" s="1"/>
      <c r="G79" s="1"/>
      <c r="H79" s="3"/>
      <c r="J79" s="55"/>
    </row>
    <row r="80" spans="3:18">
      <c r="C80" s="2"/>
      <c r="D80" s="67" t="s">
        <v>101</v>
      </c>
      <c r="E80" s="99" t="e">
        <f t="shared" si="0"/>
        <v>#DIV/0!</v>
      </c>
      <c r="F80" s="1"/>
      <c r="G80" s="1"/>
      <c r="H80" s="3"/>
      <c r="J80" s="55"/>
    </row>
    <row r="81" spans="3:10">
      <c r="C81" s="2"/>
      <c r="D81" s="67" t="s">
        <v>102</v>
      </c>
      <c r="E81" s="99" t="e">
        <f t="shared" si="0"/>
        <v>#DIV/0!</v>
      </c>
      <c r="F81" s="1"/>
      <c r="G81" s="1"/>
      <c r="H81" s="3"/>
      <c r="J81" s="55"/>
    </row>
    <row r="82" spans="3:10">
      <c r="C82" s="2"/>
      <c r="D82" s="67" t="s">
        <v>103</v>
      </c>
      <c r="E82" s="99" t="e">
        <f t="shared" si="0"/>
        <v>#DIV/0!</v>
      </c>
      <c r="F82" s="1"/>
      <c r="G82" s="1"/>
      <c r="H82" s="3"/>
      <c r="J82" s="55"/>
    </row>
    <row r="83" spans="3:10">
      <c r="C83" s="2">
        <v>38</v>
      </c>
      <c r="D83" s="6" t="s">
        <v>104</v>
      </c>
      <c r="E83" s="99" t="e">
        <f>E41/E25</f>
        <v>#DIV/0!</v>
      </c>
      <c r="F83" s="1"/>
      <c r="G83" s="1"/>
      <c r="H83" s="3"/>
    </row>
    <row r="84" spans="3:10">
      <c r="C84" s="2">
        <v>39</v>
      </c>
      <c r="D84" s="6" t="s">
        <v>105</v>
      </c>
      <c r="E84" s="99" t="e">
        <f>E42/E26</f>
        <v>#DIV/0!</v>
      </c>
      <c r="F84" s="1"/>
      <c r="G84" s="1"/>
      <c r="H84" s="3"/>
      <c r="J84" s="55"/>
    </row>
    <row r="85" spans="3:10">
      <c r="C85" s="2">
        <v>40</v>
      </c>
      <c r="D85" s="6" t="s">
        <v>106</v>
      </c>
      <c r="E85" s="99" t="e">
        <f>E43/E27</f>
        <v>#DIV/0!</v>
      </c>
      <c r="F85" s="1"/>
      <c r="G85" s="1"/>
      <c r="H85" s="3"/>
    </row>
    <row r="86" spans="3:10">
      <c r="C86" s="2">
        <v>41</v>
      </c>
      <c r="D86" s="6" t="s">
        <v>107</v>
      </c>
      <c r="E86" s="99" t="e">
        <f>E42/E28</f>
        <v>#DIV/0!</v>
      </c>
      <c r="F86" s="1"/>
      <c r="G86" s="1"/>
      <c r="H86" s="3"/>
    </row>
    <row r="87" spans="3:10">
      <c r="C87" s="2">
        <v>42</v>
      </c>
      <c r="D87" s="6" t="s">
        <v>108</v>
      </c>
      <c r="E87" s="100" t="e">
        <f>SUM(E50:E51)/E30</f>
        <v>#DIV/0!</v>
      </c>
      <c r="F87" s="1"/>
      <c r="G87" s="1"/>
      <c r="H87" s="3"/>
    </row>
    <row r="88" spans="3:10">
      <c r="C88" s="2">
        <v>43</v>
      </c>
      <c r="D88" s="6" t="s">
        <v>109</v>
      </c>
      <c r="E88" s="100" t="e">
        <f>E52/E30</f>
        <v>#DIV/0!</v>
      </c>
      <c r="F88" s="1"/>
      <c r="G88" s="1"/>
      <c r="H88" s="3"/>
    </row>
    <row r="89" spans="3:10">
      <c r="C89" s="2">
        <v>44</v>
      </c>
      <c r="D89" s="6" t="s">
        <v>110</v>
      </c>
      <c r="E89" s="100" t="e">
        <f>SUM(E53:E54)/E30</f>
        <v>#DIV/0!</v>
      </c>
      <c r="F89" s="1"/>
      <c r="G89" s="1"/>
      <c r="H89" s="3"/>
    </row>
    <row r="90" spans="3:10">
      <c r="C90" s="2">
        <v>45</v>
      </c>
      <c r="D90" s="6" t="s">
        <v>111</v>
      </c>
      <c r="E90" s="100" t="e">
        <f>(E55+E56)/E30</f>
        <v>#DIV/0!</v>
      </c>
      <c r="F90" s="1"/>
      <c r="G90" s="1"/>
      <c r="H90" s="3"/>
    </row>
    <row r="91" spans="3:10">
      <c r="C91" s="2">
        <v>46</v>
      </c>
      <c r="D91" s="6" t="s">
        <v>112</v>
      </c>
      <c r="E91" s="100" t="e">
        <f>E57/E30</f>
        <v>#DIV/0!</v>
      </c>
      <c r="F91" s="1"/>
      <c r="G91" s="1"/>
      <c r="H91" s="3"/>
    </row>
    <row r="92" spans="3:10">
      <c r="C92" s="2">
        <v>47</v>
      </c>
      <c r="D92" s="6" t="s">
        <v>113</v>
      </c>
      <c r="E92" s="100" t="e">
        <f>E58/E30</f>
        <v>#DIV/0!</v>
      </c>
      <c r="F92" s="1"/>
      <c r="G92" s="1"/>
      <c r="H92" s="3"/>
    </row>
    <row r="93" spans="3:10">
      <c r="C93" s="2">
        <v>48</v>
      </c>
      <c r="D93" s="6" t="s">
        <v>114</v>
      </c>
      <c r="E93" s="100" t="e">
        <f>E60/E30</f>
        <v>#DIV/0!</v>
      </c>
      <c r="F93" s="1"/>
      <c r="G93" s="1"/>
      <c r="H93" s="3"/>
    </row>
    <row r="94" spans="3:10">
      <c r="C94" s="2">
        <v>49</v>
      </c>
      <c r="D94" s="6" t="s">
        <v>115</v>
      </c>
      <c r="E94" s="100" t="e">
        <f>E61/E30</f>
        <v>#DIV/0!</v>
      </c>
      <c r="F94" s="1"/>
      <c r="G94" s="1"/>
      <c r="H94" s="3"/>
    </row>
    <row r="95" spans="3:10">
      <c r="C95" s="2">
        <v>50</v>
      </c>
      <c r="D95" s="6" t="s">
        <v>116</v>
      </c>
      <c r="E95" s="101" t="e">
        <f>E57/(E55+E56)</f>
        <v>#DIV/0!</v>
      </c>
      <c r="F95" s="1"/>
      <c r="G95" s="1"/>
      <c r="H95" s="3"/>
    </row>
    <row r="96" spans="3:10">
      <c r="C96" s="2">
        <v>51</v>
      </c>
      <c r="D96" s="6" t="s">
        <v>117</v>
      </c>
      <c r="E96" s="101" t="e">
        <f>E58/(E55+E56+E57)</f>
        <v>#DIV/0!</v>
      </c>
      <c r="F96" s="1"/>
      <c r="G96" s="1"/>
      <c r="H96" s="3"/>
    </row>
    <row r="97" spans="3:8">
      <c r="C97" s="2">
        <v>52</v>
      </c>
      <c r="D97" s="13" t="s">
        <v>118</v>
      </c>
      <c r="E97" s="102" t="e">
        <f>E61/E47</f>
        <v>#DIV/0!</v>
      </c>
      <c r="F97" s="1"/>
      <c r="G97" s="1"/>
      <c r="H97" s="3"/>
    </row>
    <row r="98" spans="3:8">
      <c r="C98" s="19"/>
      <c r="D98" s="14"/>
      <c r="E98" s="14"/>
      <c r="F98" s="14"/>
      <c r="G98" s="14"/>
      <c r="H98" s="5"/>
    </row>
    <row r="99" spans="3:8">
      <c r="D99" s="9"/>
      <c r="E99" s="9"/>
      <c r="F99" s="9"/>
      <c r="G99" s="9"/>
      <c r="H99" s="9"/>
    </row>
  </sheetData>
  <sheetProtection algorithmName="SHA-512" hashValue="X+WkUXs4xI9/jimwFZz5DNNw476GXRU7Uh9ZQXAn0xXJP6yQYfc34JSoc0rpQmCKssINozeQAxfMsrVPF253wA==" saltValue="5rQSC1r4kNVrtazcd0Kl0A==" spinCount="100000" sheet="1" objects="1" scenarios="1" selectLockedCells="1"/>
  <mergeCells count="4">
    <mergeCell ref="G33:G43"/>
    <mergeCell ref="G44:G45"/>
    <mergeCell ref="C3:G3"/>
    <mergeCell ref="C6:G6"/>
  </mergeCells>
  <conditionalFormatting sqref="E61">
    <cfRule type="expression" dxfId="5" priority="6">
      <formula>E61&gt;0.05*SUM(E50:E60)</formula>
    </cfRule>
  </conditionalFormatting>
  <conditionalFormatting sqref="E69">
    <cfRule type="expression" dxfId="4" priority="2">
      <formula>E69&gt;0.1*E71</formula>
    </cfRule>
  </conditionalFormatting>
  <conditionalFormatting sqref="E71">
    <cfRule type="expression" dxfId="3" priority="1">
      <formula>$E$71&gt;1000000</formula>
    </cfRule>
  </conditionalFormatting>
  <pageMargins left="0.7" right="0.7" top="0.75" bottom="0.75" header="0.3" footer="0.3"/>
  <pageSetup paperSize="9" orientation="portrait" r:id="rId1"/>
  <headerFooter>
    <oddFooter>&amp;L_x000D_&amp;1#&amp;"Calibri"&amp;10&amp;K000000 Intern gebruik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31409-7388-43EF-8623-DAB3E5928DD1}">
  <dimension ref="C1:R100"/>
  <sheetViews>
    <sheetView topLeftCell="A68" workbookViewId="0"/>
  </sheetViews>
  <sheetFormatPr defaultColWidth="8.85546875" defaultRowHeight="15"/>
  <cols>
    <col min="2" max="2" width="3.7109375" customWidth="1"/>
    <col min="4" max="4" width="81.140625" customWidth="1"/>
    <col min="5" max="5" width="25" customWidth="1"/>
    <col min="6" max="6" width="18.42578125" customWidth="1"/>
    <col min="7" max="7" width="63.7109375" customWidth="1"/>
    <col min="8" max="8" width="4.42578125" customWidth="1"/>
  </cols>
  <sheetData>
    <row r="1" spans="3:18" ht="15.95" thickBot="1">
      <c r="J1" s="55"/>
    </row>
    <row r="2" spans="3:18" ht="29.25" customHeight="1">
      <c r="C2" s="41" t="s">
        <v>0</v>
      </c>
      <c r="D2" s="7"/>
      <c r="E2" s="42" t="s">
        <v>119</v>
      </c>
      <c r="F2" s="47"/>
      <c r="G2" s="48"/>
      <c r="H2" s="8"/>
      <c r="I2" s="1"/>
      <c r="J2" s="56"/>
      <c r="K2" s="1"/>
      <c r="L2" s="1"/>
      <c r="M2" s="1"/>
      <c r="N2" s="1"/>
      <c r="O2" s="1"/>
      <c r="P2" s="1"/>
      <c r="Q2" s="1"/>
      <c r="R2" s="1"/>
    </row>
    <row r="3" spans="3:18" ht="24" customHeight="1">
      <c r="C3" s="109" t="s">
        <v>3</v>
      </c>
      <c r="D3" s="110"/>
      <c r="E3" s="110"/>
      <c r="F3" s="110"/>
      <c r="G3" s="110"/>
      <c r="H3" s="37"/>
      <c r="I3" s="1"/>
      <c r="J3" s="56"/>
      <c r="K3" s="1"/>
      <c r="L3" s="1"/>
      <c r="M3" s="1"/>
      <c r="N3" s="1"/>
      <c r="O3" s="1"/>
      <c r="P3" s="1"/>
      <c r="Q3" s="1"/>
      <c r="R3" s="1"/>
    </row>
    <row r="4" spans="3:18" ht="12" customHeight="1">
      <c r="C4" s="44" t="s">
        <v>4</v>
      </c>
      <c r="D4" s="45"/>
      <c r="E4" s="45"/>
      <c r="F4" s="45"/>
      <c r="G4" s="45"/>
      <c r="H4" s="37"/>
      <c r="I4" s="1"/>
      <c r="J4" s="56"/>
      <c r="K4" s="1"/>
      <c r="L4" s="1"/>
      <c r="M4" s="1"/>
      <c r="N4" s="1"/>
      <c r="O4" s="1"/>
      <c r="P4" s="1"/>
      <c r="Q4" s="1"/>
      <c r="R4" s="1"/>
    </row>
    <row r="5" spans="3:18" ht="12" customHeight="1">
      <c r="C5" s="44" t="s">
        <v>5</v>
      </c>
      <c r="D5" s="45"/>
      <c r="E5" s="45"/>
      <c r="F5" s="45"/>
      <c r="G5" s="45"/>
      <c r="H5" s="37"/>
      <c r="I5" s="1"/>
      <c r="J5" s="56"/>
      <c r="K5" s="1"/>
      <c r="L5" s="1"/>
      <c r="M5" s="1"/>
      <c r="N5" s="1"/>
      <c r="O5" s="1"/>
      <c r="P5" s="1"/>
      <c r="Q5" s="1"/>
      <c r="R5" s="1"/>
    </row>
    <row r="6" spans="3:18" ht="21" customHeight="1">
      <c r="C6" s="111" t="s">
        <v>6</v>
      </c>
      <c r="D6" s="112"/>
      <c r="E6" s="112"/>
      <c r="F6" s="112"/>
      <c r="G6" s="112"/>
      <c r="H6" s="37"/>
      <c r="I6" s="1"/>
      <c r="J6" s="56"/>
      <c r="K6" s="1"/>
      <c r="L6" s="1"/>
      <c r="M6" s="1"/>
      <c r="N6" s="1"/>
      <c r="O6" s="1"/>
      <c r="P6" s="1"/>
      <c r="Q6" s="1"/>
      <c r="R6" s="1"/>
    </row>
    <row r="7" spans="3:18">
      <c r="C7" s="38" t="s">
        <v>7</v>
      </c>
      <c r="D7" s="39"/>
      <c r="E7" s="1"/>
      <c r="F7" s="1"/>
      <c r="G7" s="1"/>
      <c r="H7" s="3"/>
      <c r="I7" s="1"/>
      <c r="J7" s="56"/>
      <c r="K7" s="1"/>
      <c r="L7" s="1"/>
      <c r="M7" s="1"/>
      <c r="N7" s="1"/>
      <c r="O7" s="1"/>
      <c r="P7" s="1"/>
      <c r="Q7" s="1"/>
      <c r="R7" s="1"/>
    </row>
    <row r="8" spans="3:18" ht="15.95" thickBot="1">
      <c r="C8" s="40"/>
      <c r="D8" s="39" t="s">
        <v>120</v>
      </c>
      <c r="E8" s="1"/>
      <c r="F8" s="1"/>
      <c r="G8" s="1"/>
      <c r="H8" s="3"/>
      <c r="I8" s="1"/>
      <c r="J8" s="56"/>
      <c r="K8" s="1"/>
      <c r="L8" s="1"/>
      <c r="M8" s="1"/>
      <c r="N8" s="1"/>
      <c r="O8" s="1"/>
      <c r="P8" s="1"/>
      <c r="Q8" s="1"/>
      <c r="R8" s="1"/>
    </row>
    <row r="9" spans="3:18" ht="15.95">
      <c r="C9" s="4">
        <v>1</v>
      </c>
      <c r="D9" s="20" t="s">
        <v>9</v>
      </c>
      <c r="E9" s="21"/>
      <c r="F9" s="22"/>
      <c r="G9" s="53" t="s">
        <v>10</v>
      </c>
      <c r="H9" s="3"/>
      <c r="I9" s="1"/>
      <c r="J9" s="57"/>
      <c r="K9" s="1"/>
      <c r="L9" s="1"/>
      <c r="M9" s="1"/>
      <c r="N9" s="1"/>
      <c r="P9" s="1"/>
      <c r="Q9" s="1"/>
      <c r="R9" s="1"/>
    </row>
    <row r="10" spans="3:18">
      <c r="C10" s="4"/>
      <c r="D10" s="4" t="s">
        <v>11</v>
      </c>
      <c r="E10" s="17">
        <v>65</v>
      </c>
      <c r="F10" s="1" t="s">
        <v>12</v>
      </c>
      <c r="G10" s="51"/>
      <c r="H10" s="3"/>
      <c r="I10" s="1"/>
      <c r="J10" s="56"/>
      <c r="K10" s="1"/>
      <c r="L10" s="1"/>
      <c r="M10" s="1"/>
      <c r="N10" s="1"/>
      <c r="P10" s="1"/>
      <c r="Q10" s="1"/>
      <c r="R10" s="1"/>
    </row>
    <row r="11" spans="3:18" ht="15.95">
      <c r="C11" s="4"/>
      <c r="D11" s="4" t="s">
        <v>13</v>
      </c>
      <c r="E11" s="17">
        <v>20</v>
      </c>
      <c r="F11" s="1" t="s">
        <v>12</v>
      </c>
      <c r="G11" s="51"/>
      <c r="H11" s="3"/>
      <c r="I11" s="1"/>
      <c r="J11" s="57"/>
      <c r="K11" s="1"/>
      <c r="L11" s="1"/>
      <c r="M11" s="1"/>
      <c r="N11" s="1"/>
      <c r="P11" s="1"/>
      <c r="Q11" s="1"/>
      <c r="R11" s="1"/>
    </row>
    <row r="12" spans="3:18" ht="15.95">
      <c r="C12" s="4"/>
      <c r="D12" s="4" t="s">
        <v>14</v>
      </c>
      <c r="E12" s="17">
        <v>0</v>
      </c>
      <c r="F12" s="1" t="s">
        <v>12</v>
      </c>
      <c r="G12" s="51"/>
      <c r="H12" s="3"/>
      <c r="I12" s="1"/>
      <c r="J12" s="57"/>
      <c r="K12" s="1"/>
      <c r="L12" s="1"/>
      <c r="M12" s="1"/>
      <c r="N12" s="1"/>
      <c r="P12" s="1"/>
      <c r="Q12" s="1"/>
      <c r="R12" s="1"/>
    </row>
    <row r="13" spans="3:18" ht="15.95">
      <c r="C13" s="4"/>
      <c r="D13" s="4" t="s">
        <v>15</v>
      </c>
      <c r="E13" s="17">
        <v>0</v>
      </c>
      <c r="F13" s="1" t="s">
        <v>12</v>
      </c>
      <c r="G13" s="51"/>
      <c r="H13" s="3"/>
      <c r="I13" s="1"/>
      <c r="J13" s="57"/>
      <c r="K13" s="1"/>
      <c r="L13" s="1"/>
      <c r="M13" s="1"/>
      <c r="N13" s="1"/>
      <c r="P13" s="1"/>
      <c r="Q13" s="1"/>
      <c r="R13" s="1"/>
    </row>
    <row r="14" spans="3:18" ht="15.95">
      <c r="C14" s="4"/>
      <c r="D14" s="4" t="s">
        <v>16</v>
      </c>
      <c r="E14" s="17">
        <v>20</v>
      </c>
      <c r="F14" s="1" t="s">
        <v>12</v>
      </c>
      <c r="G14" s="51" t="s">
        <v>17</v>
      </c>
      <c r="H14" s="3"/>
      <c r="I14" s="1"/>
      <c r="J14" s="57"/>
      <c r="K14" s="1"/>
      <c r="L14" s="1"/>
      <c r="M14" s="1"/>
      <c r="N14" s="1"/>
      <c r="P14" s="1"/>
      <c r="Q14" s="1"/>
      <c r="R14" s="1"/>
    </row>
    <row r="15" spans="3:18" ht="15.95">
      <c r="C15" s="4"/>
      <c r="D15" s="4" t="s">
        <v>18</v>
      </c>
      <c r="E15" s="17">
        <v>10</v>
      </c>
      <c r="F15" s="1" t="s">
        <v>12</v>
      </c>
      <c r="G15" s="51"/>
      <c r="H15" s="3"/>
      <c r="I15" s="1"/>
      <c r="J15" s="57"/>
      <c r="K15" s="1"/>
      <c r="L15" s="1"/>
      <c r="M15" s="1"/>
      <c r="N15" s="1"/>
      <c r="P15" s="1"/>
      <c r="Q15" s="1"/>
      <c r="R15" s="1"/>
    </row>
    <row r="16" spans="3:18" ht="15.95">
      <c r="C16" s="4"/>
      <c r="D16" s="4" t="s">
        <v>19</v>
      </c>
      <c r="E16" s="58">
        <f>SUM(E10:E15)</f>
        <v>115</v>
      </c>
      <c r="F16" s="1" t="s">
        <v>20</v>
      </c>
      <c r="G16" s="51"/>
      <c r="H16" s="3"/>
      <c r="I16" s="1"/>
      <c r="J16" s="57"/>
      <c r="K16" s="1"/>
      <c r="L16" s="1"/>
      <c r="M16" s="1"/>
      <c r="N16" s="1"/>
      <c r="P16" s="1"/>
      <c r="Q16" s="1"/>
      <c r="R16" s="1"/>
    </row>
    <row r="17" spans="3:18" ht="15.95">
      <c r="C17" s="4">
        <v>2</v>
      </c>
      <c r="D17" s="23" t="s">
        <v>21</v>
      </c>
      <c r="E17" s="15"/>
      <c r="F17" s="1"/>
      <c r="G17" s="51"/>
      <c r="H17" s="3"/>
      <c r="I17" s="1"/>
      <c r="J17" s="57"/>
      <c r="K17" s="1"/>
      <c r="L17" s="1"/>
      <c r="M17" s="1"/>
      <c r="N17" s="1"/>
      <c r="P17" s="1"/>
      <c r="Q17" s="1"/>
      <c r="R17" s="1"/>
    </row>
    <row r="18" spans="3:18">
      <c r="C18" s="4"/>
      <c r="D18" s="4" t="s">
        <v>11</v>
      </c>
      <c r="E18" s="60">
        <v>60</v>
      </c>
      <c r="F18" s="1" t="s">
        <v>22</v>
      </c>
      <c r="G18" s="51" t="s">
        <v>23</v>
      </c>
      <c r="H18" s="3"/>
      <c r="I18" s="1"/>
      <c r="J18" s="56"/>
      <c r="K18" s="1"/>
      <c r="L18" s="1"/>
      <c r="M18" s="1"/>
      <c r="N18" s="1"/>
      <c r="P18" s="1"/>
      <c r="Q18" s="1"/>
      <c r="R18" s="1"/>
    </row>
    <row r="19" spans="3:18" ht="15.95">
      <c r="C19" s="4"/>
      <c r="D19" s="4" t="s">
        <v>13</v>
      </c>
      <c r="E19" s="60">
        <v>68</v>
      </c>
      <c r="F19" s="1" t="s">
        <v>22</v>
      </c>
      <c r="G19" s="51"/>
      <c r="H19" s="3"/>
      <c r="I19" s="1"/>
      <c r="J19" s="57"/>
      <c r="K19" s="1"/>
      <c r="L19" s="1"/>
      <c r="M19" s="1"/>
      <c r="N19" s="1"/>
      <c r="P19" s="1"/>
      <c r="Q19" s="1"/>
      <c r="R19" s="1"/>
    </row>
    <row r="20" spans="3:18" ht="15.95">
      <c r="C20" s="4"/>
      <c r="D20" s="4" t="s">
        <v>14</v>
      </c>
      <c r="E20" s="60">
        <v>0</v>
      </c>
      <c r="F20" s="1" t="s">
        <v>22</v>
      </c>
      <c r="G20" s="51"/>
      <c r="H20" s="3"/>
      <c r="I20" s="1"/>
      <c r="J20" s="57"/>
      <c r="K20" s="1"/>
      <c r="L20" s="1"/>
      <c r="M20" s="1"/>
      <c r="N20" s="1"/>
      <c r="P20" s="1"/>
      <c r="Q20" s="1"/>
      <c r="R20" s="1"/>
    </row>
    <row r="21" spans="3:18" ht="15.95">
      <c r="C21" s="4"/>
      <c r="D21" s="4" t="s">
        <v>15</v>
      </c>
      <c r="E21" s="60">
        <v>0</v>
      </c>
      <c r="F21" s="1" t="s">
        <v>22</v>
      </c>
      <c r="G21" s="51"/>
      <c r="H21" s="3"/>
      <c r="I21" s="1"/>
      <c r="J21" s="57"/>
      <c r="K21" s="1"/>
      <c r="L21" s="1"/>
      <c r="M21" s="1"/>
      <c r="N21" s="1"/>
      <c r="P21" s="1"/>
      <c r="Q21" s="1"/>
      <c r="R21" s="1"/>
    </row>
    <row r="22" spans="3:18" ht="15.95">
      <c r="C22" s="4"/>
      <c r="D22" s="4" t="s">
        <v>16</v>
      </c>
      <c r="E22" s="60">
        <v>90</v>
      </c>
      <c r="F22" s="1" t="s">
        <v>22</v>
      </c>
      <c r="G22" s="51"/>
      <c r="H22" s="3"/>
      <c r="I22" s="1"/>
      <c r="J22" s="57"/>
      <c r="K22" s="1"/>
      <c r="L22" s="1"/>
      <c r="M22" s="1"/>
      <c r="N22" s="1"/>
      <c r="P22" s="1"/>
      <c r="Q22" s="1"/>
      <c r="R22" s="1"/>
    </row>
    <row r="23" spans="3:18" ht="15.95">
      <c r="C23" s="4"/>
      <c r="D23" s="4" t="s">
        <v>18</v>
      </c>
      <c r="E23" s="60">
        <v>125</v>
      </c>
      <c r="F23" s="1" t="s">
        <v>22</v>
      </c>
      <c r="G23" s="51"/>
      <c r="H23" s="3"/>
      <c r="I23" s="1"/>
      <c r="J23" s="57"/>
      <c r="K23" s="1"/>
      <c r="L23" s="1"/>
      <c r="M23" s="1"/>
      <c r="N23" s="1"/>
      <c r="P23" s="1"/>
      <c r="Q23" s="1"/>
      <c r="R23" s="1"/>
    </row>
    <row r="24" spans="3:18" ht="15.95">
      <c r="C24" s="4">
        <v>3</v>
      </c>
      <c r="D24" s="23" t="s">
        <v>24</v>
      </c>
      <c r="E24" s="59">
        <f>(E10*E18)+(E11*E19)+(E12*E20)+(E13*E21)+(E14*E22)+(E15*E23)</f>
        <v>8310</v>
      </c>
      <c r="F24" s="1" t="s">
        <v>20</v>
      </c>
      <c r="G24" s="51"/>
      <c r="H24" s="3"/>
      <c r="I24" s="1"/>
      <c r="J24" s="57"/>
      <c r="K24" s="1"/>
      <c r="L24" s="1"/>
      <c r="M24" s="1"/>
      <c r="N24" s="1"/>
      <c r="P24" s="1"/>
      <c r="Q24" s="1"/>
      <c r="R24" s="1"/>
    </row>
    <row r="25" spans="3:18">
      <c r="C25" s="4">
        <v>4</v>
      </c>
      <c r="D25" s="23" t="s">
        <v>25</v>
      </c>
      <c r="E25" s="15">
        <v>60</v>
      </c>
      <c r="F25" s="1" t="s">
        <v>26</v>
      </c>
      <c r="G25" s="51" t="s">
        <v>27</v>
      </c>
      <c r="H25" s="3"/>
      <c r="I25" s="1"/>
      <c r="J25" s="56"/>
      <c r="K25" s="1"/>
      <c r="M25" s="1"/>
      <c r="N25" s="1"/>
      <c r="O25" s="1"/>
      <c r="P25" s="1"/>
      <c r="Q25" s="1"/>
      <c r="R25" s="1"/>
    </row>
    <row r="26" spans="3:18">
      <c r="C26" s="81">
        <v>5</v>
      </c>
      <c r="D26" s="83" t="s">
        <v>28</v>
      </c>
      <c r="E26" s="84">
        <v>800</v>
      </c>
      <c r="F26" s="71" t="s">
        <v>26</v>
      </c>
      <c r="G26" s="50" t="s">
        <v>29</v>
      </c>
      <c r="H26" s="3"/>
      <c r="I26" s="1"/>
      <c r="J26" s="56"/>
      <c r="K26" s="1"/>
      <c r="L26" s="1"/>
      <c r="M26" s="1"/>
      <c r="N26" s="1"/>
      <c r="O26" s="1"/>
      <c r="P26" s="1"/>
      <c r="Q26" s="1"/>
      <c r="R26" s="1"/>
    </row>
    <row r="27" spans="3:18" ht="26.1">
      <c r="C27" s="81">
        <v>6</v>
      </c>
      <c r="D27" s="83" t="s">
        <v>30</v>
      </c>
      <c r="E27" s="84">
        <v>0</v>
      </c>
      <c r="F27" s="71" t="s">
        <v>26</v>
      </c>
      <c r="G27" s="50" t="s">
        <v>31</v>
      </c>
      <c r="H27" s="3"/>
      <c r="I27" s="1"/>
      <c r="J27" s="56"/>
      <c r="K27" s="1"/>
      <c r="L27" s="1"/>
      <c r="M27" s="1"/>
      <c r="N27" s="1"/>
      <c r="O27" s="1"/>
      <c r="P27" s="1"/>
      <c r="Q27" s="1"/>
      <c r="R27" s="1"/>
    </row>
    <row r="28" spans="3:18">
      <c r="C28" s="4">
        <v>7</v>
      </c>
      <c r="D28" s="23" t="s">
        <v>32</v>
      </c>
      <c r="E28" s="15">
        <v>50</v>
      </c>
      <c r="F28" s="1" t="s">
        <v>12</v>
      </c>
      <c r="G28" s="51" t="s">
        <v>33</v>
      </c>
      <c r="H28" s="3"/>
      <c r="I28" s="1"/>
      <c r="J28" s="55"/>
      <c r="K28" s="1"/>
      <c r="M28" s="1"/>
      <c r="O28" s="1"/>
      <c r="P28" s="1"/>
      <c r="Q28" s="1"/>
      <c r="R28" s="1"/>
    </row>
    <row r="29" spans="3:18">
      <c r="C29" s="4">
        <v>8</v>
      </c>
      <c r="D29" s="23" t="s">
        <v>121</v>
      </c>
      <c r="E29" s="88">
        <v>0.85</v>
      </c>
      <c r="F29" s="1" t="s">
        <v>35</v>
      </c>
      <c r="G29" s="51" t="s">
        <v>122</v>
      </c>
      <c r="H29" s="3"/>
      <c r="I29" s="1"/>
      <c r="K29" s="1"/>
      <c r="M29" s="1"/>
      <c r="P29" s="1"/>
      <c r="Q29" s="1"/>
      <c r="R29" s="1"/>
    </row>
    <row r="30" spans="3:18" ht="15.95" thickBot="1">
      <c r="C30" s="4">
        <v>9</v>
      </c>
      <c r="D30" s="61" t="s">
        <v>37</v>
      </c>
      <c r="E30" s="87">
        <f>E24/E29</f>
        <v>9776.4705882352937</v>
      </c>
      <c r="F30" s="14" t="s">
        <v>38</v>
      </c>
      <c r="G30" s="5"/>
      <c r="H30" s="3"/>
      <c r="I30" s="1"/>
      <c r="J30" s="56"/>
      <c r="K30" s="1"/>
      <c r="L30" s="1"/>
      <c r="M30" s="1"/>
      <c r="N30" s="1"/>
      <c r="O30" s="1"/>
      <c r="P30" s="1"/>
      <c r="Q30" s="1"/>
      <c r="R30" s="1"/>
    </row>
    <row r="31" spans="3:18">
      <c r="C31" s="4"/>
      <c r="D31" s="62"/>
      <c r="E31" s="1"/>
      <c r="F31" s="1"/>
      <c r="G31" s="1"/>
      <c r="H31" s="3"/>
      <c r="I31" s="1"/>
      <c r="J31" s="56"/>
      <c r="K31" s="1"/>
      <c r="L31" s="1"/>
      <c r="M31" s="1"/>
      <c r="N31" s="1"/>
      <c r="O31" s="1"/>
      <c r="P31" s="1"/>
      <c r="Q31" s="1"/>
      <c r="R31" s="1"/>
    </row>
    <row r="32" spans="3:18" ht="15.95" thickBot="1">
      <c r="C32" s="4"/>
      <c r="D32" s="39" t="s">
        <v>39</v>
      </c>
      <c r="E32" s="1"/>
      <c r="F32" s="1"/>
      <c r="G32" s="1"/>
      <c r="H32" s="3"/>
      <c r="I32" s="1"/>
      <c r="J32" s="56"/>
      <c r="K32" s="1"/>
      <c r="L32" s="1"/>
      <c r="M32" s="1"/>
      <c r="N32" s="1"/>
      <c r="O32" s="1"/>
      <c r="P32" s="1"/>
      <c r="Q32" s="1"/>
      <c r="R32" s="1"/>
    </row>
    <row r="33" spans="3:18">
      <c r="C33" s="4">
        <v>10</v>
      </c>
      <c r="D33" s="24" t="s">
        <v>40</v>
      </c>
      <c r="E33" s="25"/>
      <c r="F33" s="22"/>
      <c r="G33" s="106" t="s">
        <v>41</v>
      </c>
      <c r="H33" s="3"/>
      <c r="I33" s="1"/>
      <c r="J33" s="56"/>
      <c r="K33" s="1"/>
      <c r="L33" s="1"/>
      <c r="M33" s="1"/>
      <c r="N33" s="1"/>
      <c r="O33" s="1"/>
      <c r="P33" s="1"/>
      <c r="Q33" s="1"/>
      <c r="R33" s="1"/>
    </row>
    <row r="34" spans="3:18">
      <c r="C34" s="4"/>
      <c r="D34" s="4" t="s">
        <v>11</v>
      </c>
      <c r="E34" s="85">
        <v>11050000</v>
      </c>
      <c r="F34" s="1" t="s">
        <v>42</v>
      </c>
      <c r="G34" s="107"/>
      <c r="H34" s="3"/>
      <c r="I34" s="1"/>
      <c r="J34" s="56"/>
      <c r="K34" s="1"/>
      <c r="L34" s="1"/>
      <c r="M34" s="1"/>
      <c r="N34" s="1"/>
      <c r="O34" s="1"/>
      <c r="P34" s="1"/>
      <c r="Q34" s="1"/>
      <c r="R34" s="1"/>
    </row>
    <row r="35" spans="3:18">
      <c r="C35" s="4"/>
      <c r="D35" s="4" t="s">
        <v>13</v>
      </c>
      <c r="E35" s="12">
        <v>3850000</v>
      </c>
      <c r="F35" s="1"/>
      <c r="G35" s="107"/>
      <c r="H35" s="3"/>
      <c r="I35" s="1"/>
      <c r="J35" s="56"/>
      <c r="K35" s="1"/>
      <c r="L35" s="1"/>
      <c r="M35" s="1"/>
      <c r="N35" s="1"/>
      <c r="O35" s="1"/>
      <c r="P35" s="1"/>
      <c r="Q35" s="1"/>
      <c r="R35" s="1"/>
    </row>
    <row r="36" spans="3:18">
      <c r="C36" s="4"/>
      <c r="D36" s="4" t="s">
        <v>14</v>
      </c>
      <c r="E36" s="12">
        <v>0</v>
      </c>
      <c r="F36" s="1"/>
      <c r="G36" s="107"/>
      <c r="H36" s="3"/>
      <c r="I36" s="1"/>
      <c r="J36" s="56"/>
      <c r="K36" s="1"/>
      <c r="L36" s="1"/>
      <c r="M36" s="1"/>
      <c r="N36" s="1"/>
      <c r="O36" s="1"/>
      <c r="P36" s="1"/>
      <c r="Q36" s="1"/>
      <c r="R36" s="1"/>
    </row>
    <row r="37" spans="3:18">
      <c r="C37" s="4"/>
      <c r="D37" s="4" t="s">
        <v>15</v>
      </c>
      <c r="E37" s="12">
        <v>0</v>
      </c>
      <c r="F37" s="1"/>
      <c r="G37" s="107"/>
      <c r="H37" s="3"/>
      <c r="I37" s="1"/>
      <c r="J37" s="56"/>
      <c r="K37" s="1"/>
      <c r="L37" s="1"/>
      <c r="M37" s="1"/>
      <c r="N37" s="1"/>
      <c r="O37" s="1"/>
      <c r="P37" s="1"/>
      <c r="Q37" s="1"/>
      <c r="R37" s="1"/>
    </row>
    <row r="38" spans="3:18">
      <c r="C38" s="4"/>
      <c r="D38" s="4" t="s">
        <v>16</v>
      </c>
      <c r="E38" s="12">
        <v>8100000</v>
      </c>
      <c r="F38" s="1"/>
      <c r="G38" s="107"/>
      <c r="H38" s="3"/>
      <c r="I38" s="1"/>
      <c r="J38" s="56"/>
      <c r="K38" s="1"/>
      <c r="L38" s="1"/>
      <c r="M38" s="1"/>
      <c r="N38" s="1"/>
      <c r="O38" s="1"/>
      <c r="P38" s="1"/>
      <c r="Q38" s="1"/>
      <c r="R38" s="1"/>
    </row>
    <row r="39" spans="3:18">
      <c r="C39" s="4"/>
      <c r="D39" s="4" t="s">
        <v>18</v>
      </c>
      <c r="E39" s="12">
        <v>6000000</v>
      </c>
      <c r="F39" s="1"/>
      <c r="G39" s="107"/>
      <c r="H39" s="3"/>
      <c r="I39" s="1"/>
      <c r="J39" s="56"/>
      <c r="K39" s="1"/>
      <c r="L39" s="1"/>
      <c r="M39" s="1"/>
      <c r="N39" s="1"/>
      <c r="O39" s="1"/>
      <c r="P39" s="1"/>
      <c r="Q39" s="1"/>
      <c r="R39" s="1"/>
    </row>
    <row r="40" spans="3:18">
      <c r="C40" s="4"/>
      <c r="D40" s="4" t="s">
        <v>43</v>
      </c>
      <c r="E40" s="63">
        <f>SUM(E34:E39)</f>
        <v>29000000</v>
      </c>
      <c r="F40" s="1" t="s">
        <v>20</v>
      </c>
      <c r="G40" s="107"/>
      <c r="H40" s="3"/>
      <c r="I40" s="1"/>
      <c r="J40" s="56"/>
      <c r="K40" s="1"/>
      <c r="L40" s="1"/>
      <c r="M40" s="1"/>
      <c r="N40" s="1"/>
      <c r="O40" s="1"/>
      <c r="P40" s="1"/>
      <c r="Q40" s="1"/>
      <c r="R40" s="1"/>
    </row>
    <row r="41" spans="3:18">
      <c r="C41" s="4">
        <v>11</v>
      </c>
      <c r="D41" s="2" t="s">
        <v>44</v>
      </c>
      <c r="E41" s="12">
        <v>0</v>
      </c>
      <c r="F41" s="1" t="s">
        <v>42</v>
      </c>
      <c r="G41" s="107"/>
      <c r="H41" s="3"/>
      <c r="I41" s="1"/>
      <c r="J41" s="56"/>
      <c r="K41" s="1"/>
      <c r="L41" s="1"/>
      <c r="M41" s="1"/>
      <c r="N41" s="1"/>
      <c r="O41" s="1"/>
      <c r="P41" s="1"/>
      <c r="Q41" s="1"/>
      <c r="R41" s="1"/>
    </row>
    <row r="42" spans="3:18">
      <c r="C42" s="4">
        <v>12</v>
      </c>
      <c r="D42" s="2" t="s">
        <v>45</v>
      </c>
      <c r="E42" s="12">
        <v>1000000</v>
      </c>
      <c r="F42" s="1" t="s">
        <v>42</v>
      </c>
      <c r="G42" s="107"/>
      <c r="H42" s="3"/>
      <c r="I42" s="1"/>
      <c r="J42" s="56"/>
      <c r="K42" s="1"/>
      <c r="L42" s="1"/>
      <c r="M42" s="1"/>
      <c r="N42" s="1"/>
      <c r="O42" s="1"/>
      <c r="P42" s="1"/>
      <c r="Q42" s="1"/>
      <c r="R42" s="1"/>
    </row>
    <row r="43" spans="3:18">
      <c r="C43" s="4">
        <v>13</v>
      </c>
      <c r="D43" s="2" t="s">
        <v>46</v>
      </c>
      <c r="E43" s="12">
        <v>0</v>
      </c>
      <c r="F43" s="1" t="s">
        <v>42</v>
      </c>
      <c r="G43" s="107"/>
      <c r="H43" s="3"/>
      <c r="I43" s="1"/>
      <c r="J43" s="56"/>
      <c r="K43" s="1"/>
      <c r="L43" s="1"/>
      <c r="M43" s="1"/>
      <c r="N43" s="1"/>
      <c r="O43" s="1"/>
      <c r="P43" s="1"/>
      <c r="Q43" s="1"/>
      <c r="R43" s="1"/>
    </row>
    <row r="44" spans="3:18">
      <c r="C44" s="4"/>
      <c r="D44" s="2"/>
      <c r="E44" s="46"/>
      <c r="F44" s="1"/>
      <c r="G44" s="3"/>
      <c r="H44" s="3"/>
      <c r="I44" s="1"/>
      <c r="J44" s="56"/>
      <c r="K44" s="1"/>
      <c r="L44" s="1"/>
      <c r="M44" s="1"/>
      <c r="N44" s="1"/>
      <c r="O44" s="1"/>
      <c r="P44" s="1"/>
      <c r="Q44" s="1"/>
      <c r="R44" s="1"/>
    </row>
    <row r="45" spans="3:18">
      <c r="C45" s="4">
        <v>14</v>
      </c>
      <c r="D45" s="2" t="s">
        <v>47</v>
      </c>
      <c r="E45" s="12">
        <v>0</v>
      </c>
      <c r="F45" s="1" t="s">
        <v>42</v>
      </c>
      <c r="G45" s="107" t="s">
        <v>48</v>
      </c>
      <c r="H45" s="3"/>
      <c r="I45" s="1"/>
      <c r="J45" s="56"/>
      <c r="K45" s="1"/>
      <c r="L45" s="1"/>
      <c r="M45" s="1"/>
      <c r="N45" s="1"/>
      <c r="O45" s="1"/>
      <c r="P45" s="1"/>
      <c r="Q45" s="1"/>
      <c r="R45" s="1"/>
    </row>
    <row r="46" spans="3:18" ht="16.5" customHeight="1">
      <c r="C46" s="4">
        <v>15</v>
      </c>
      <c r="D46" s="2" t="s">
        <v>49</v>
      </c>
      <c r="E46" s="12">
        <v>0</v>
      </c>
      <c r="F46" s="1" t="s">
        <v>42</v>
      </c>
      <c r="G46" s="108"/>
      <c r="H46" s="3"/>
      <c r="I46" s="1"/>
      <c r="J46" s="56"/>
      <c r="K46" s="1"/>
      <c r="L46" s="1"/>
      <c r="M46" s="1"/>
      <c r="N46" s="1"/>
      <c r="O46" s="1"/>
      <c r="P46" s="1"/>
      <c r="Q46" s="1"/>
      <c r="R46" s="1"/>
    </row>
    <row r="47" spans="3:18" ht="110.25" customHeight="1">
      <c r="C47" s="4">
        <v>16</v>
      </c>
      <c r="D47" s="26" t="s">
        <v>50</v>
      </c>
      <c r="E47" s="43">
        <f>E63-E40-E41-E42-E43-E45-E46</f>
        <v>490000</v>
      </c>
      <c r="F47" s="1" t="s">
        <v>20</v>
      </c>
      <c r="G47" s="50" t="s">
        <v>51</v>
      </c>
      <c r="H47" s="3"/>
      <c r="I47" s="1"/>
      <c r="J47" s="56"/>
      <c r="K47" s="1"/>
      <c r="L47" s="1"/>
      <c r="M47" s="1"/>
      <c r="N47" s="1"/>
      <c r="O47" s="1"/>
      <c r="P47" s="1"/>
      <c r="Q47" s="1"/>
      <c r="R47" s="1"/>
    </row>
    <row r="48" spans="3:18" ht="15.95" thickBot="1">
      <c r="C48" s="4">
        <v>17</v>
      </c>
      <c r="D48" s="27" t="s">
        <v>52</v>
      </c>
      <c r="E48" s="28">
        <f>E40+E41+E42+E43+E45+E46+E47</f>
        <v>30490000</v>
      </c>
      <c r="F48" s="14" t="s">
        <v>20</v>
      </c>
      <c r="G48" s="29"/>
      <c r="H48" s="3"/>
      <c r="I48" s="1"/>
      <c r="J48" s="1"/>
      <c r="K48" s="1"/>
      <c r="L48" s="1"/>
      <c r="M48" s="1"/>
      <c r="N48" s="1"/>
      <c r="O48" s="1"/>
      <c r="P48" s="1"/>
      <c r="Q48" s="1"/>
      <c r="R48" s="1"/>
    </row>
    <row r="49" spans="3:18">
      <c r="C49" s="4"/>
      <c r="D49" s="1"/>
      <c r="E49" s="46"/>
      <c r="F49" s="1"/>
      <c r="H49" s="3"/>
      <c r="I49" s="1"/>
      <c r="J49" s="1"/>
      <c r="K49" s="1"/>
      <c r="L49" s="1"/>
      <c r="M49" s="1"/>
      <c r="N49" s="1"/>
      <c r="O49" s="1"/>
      <c r="P49" s="1"/>
      <c r="Q49" s="1"/>
      <c r="R49" s="1"/>
    </row>
    <row r="50" spans="3:18" ht="15.95" thickBot="1">
      <c r="C50" s="4"/>
      <c r="D50" s="39" t="s">
        <v>53</v>
      </c>
      <c r="E50" s="1"/>
      <c r="F50" s="1"/>
      <c r="G50" s="1"/>
      <c r="H50" s="3"/>
      <c r="I50" s="1"/>
      <c r="J50" s="1"/>
      <c r="K50" s="1"/>
      <c r="L50" s="1"/>
      <c r="M50" s="1"/>
      <c r="N50" s="1"/>
      <c r="O50" s="1"/>
      <c r="P50" s="1"/>
      <c r="Q50" s="1"/>
      <c r="R50" s="1"/>
    </row>
    <row r="51" spans="3:18" ht="75.75" customHeight="1">
      <c r="C51" s="81">
        <v>18</v>
      </c>
      <c r="D51" s="77" t="s">
        <v>54</v>
      </c>
      <c r="E51" s="68">
        <v>4500000</v>
      </c>
      <c r="F51" s="69" t="s">
        <v>42</v>
      </c>
      <c r="G51" s="49" t="s">
        <v>55</v>
      </c>
      <c r="H51" s="3"/>
      <c r="I51" s="1"/>
      <c r="J51" s="65"/>
      <c r="K51" s="56"/>
      <c r="L51" s="64"/>
      <c r="M51" s="56"/>
      <c r="O51" s="56"/>
      <c r="P51" s="1"/>
      <c r="Q51" s="1"/>
      <c r="R51" s="1"/>
    </row>
    <row r="52" spans="3:18" ht="26.1">
      <c r="C52" s="81">
        <v>19</v>
      </c>
      <c r="D52" s="78" t="s">
        <v>56</v>
      </c>
      <c r="E52" s="70">
        <v>1250000</v>
      </c>
      <c r="F52" s="71" t="s">
        <v>42</v>
      </c>
      <c r="G52" s="50" t="s">
        <v>57</v>
      </c>
      <c r="H52" s="3"/>
      <c r="I52" s="1"/>
      <c r="J52" s="1"/>
      <c r="K52" s="1"/>
      <c r="L52" s="1"/>
      <c r="M52" s="1"/>
      <c r="N52" s="1"/>
      <c r="O52" s="1"/>
      <c r="P52" s="1"/>
      <c r="Q52" s="1"/>
      <c r="R52" s="1"/>
    </row>
    <row r="53" spans="3:18" ht="26.1">
      <c r="C53" s="81">
        <v>20</v>
      </c>
      <c r="D53" s="78" t="s">
        <v>58</v>
      </c>
      <c r="E53" s="70">
        <v>1000000</v>
      </c>
      <c r="F53" s="71" t="s">
        <v>42</v>
      </c>
      <c r="G53" s="105" t="s">
        <v>59</v>
      </c>
      <c r="H53" s="3"/>
      <c r="I53" s="1"/>
      <c r="J53" s="1"/>
      <c r="K53" s="1"/>
      <c r="L53" s="1"/>
      <c r="M53" s="1"/>
      <c r="N53" s="1"/>
      <c r="O53" s="1"/>
      <c r="P53" s="1"/>
      <c r="Q53" s="1"/>
      <c r="R53" s="1"/>
    </row>
    <row r="54" spans="3:18">
      <c r="C54" s="81">
        <v>21</v>
      </c>
      <c r="D54" s="78" t="s">
        <v>60</v>
      </c>
      <c r="E54" s="70">
        <v>600000</v>
      </c>
      <c r="F54" s="71" t="s">
        <v>42</v>
      </c>
      <c r="G54" s="51" t="s">
        <v>61</v>
      </c>
      <c r="H54" s="3"/>
      <c r="I54" s="1"/>
      <c r="J54" s="1"/>
      <c r="K54" s="1"/>
      <c r="L54" s="1"/>
      <c r="M54" s="1"/>
      <c r="N54" s="1"/>
      <c r="O54" s="1"/>
      <c r="P54" s="1"/>
      <c r="Q54" s="1"/>
      <c r="R54" s="1"/>
    </row>
    <row r="55" spans="3:18" ht="30" customHeight="1">
      <c r="C55" s="81">
        <v>22</v>
      </c>
      <c r="D55" s="78" t="s">
        <v>62</v>
      </c>
      <c r="E55" s="70">
        <v>0</v>
      </c>
      <c r="F55" s="71" t="s">
        <v>42</v>
      </c>
      <c r="G55" s="50" t="s">
        <v>63</v>
      </c>
      <c r="H55" s="3"/>
      <c r="I55" s="1"/>
      <c r="J55" s="56"/>
      <c r="K55" s="1"/>
      <c r="L55" s="1"/>
      <c r="M55" s="1"/>
      <c r="N55" s="1"/>
      <c r="O55" s="1"/>
      <c r="P55" s="1"/>
      <c r="Q55" s="1"/>
      <c r="R55" s="1"/>
    </row>
    <row r="56" spans="3:18" ht="25.5" customHeight="1">
      <c r="C56" s="81">
        <v>23</v>
      </c>
      <c r="D56" s="78" t="s">
        <v>64</v>
      </c>
      <c r="E56" s="70">
        <v>21000000</v>
      </c>
      <c r="F56" s="71" t="s">
        <v>42</v>
      </c>
      <c r="G56" s="50" t="s">
        <v>65</v>
      </c>
      <c r="H56" s="3"/>
      <c r="I56" s="1"/>
      <c r="J56" s="1"/>
      <c r="K56" s="1"/>
      <c r="L56" s="1"/>
      <c r="M56" s="1"/>
      <c r="N56" s="1"/>
      <c r="O56" s="1"/>
      <c r="P56" s="1"/>
      <c r="Q56" s="1"/>
      <c r="R56" s="1"/>
    </row>
    <row r="57" spans="3:18" ht="38.25" customHeight="1">
      <c r="C57" s="81">
        <v>24</v>
      </c>
      <c r="D57" s="78" t="s">
        <v>66</v>
      </c>
      <c r="E57" s="70">
        <v>0</v>
      </c>
      <c r="F57" s="71" t="s">
        <v>42</v>
      </c>
      <c r="G57" s="50" t="s">
        <v>67</v>
      </c>
      <c r="H57" s="3"/>
      <c r="I57" s="1"/>
      <c r="J57" s="1"/>
      <c r="K57" s="1"/>
      <c r="L57" s="1"/>
      <c r="M57" s="1"/>
      <c r="N57" s="1"/>
      <c r="O57" s="1"/>
      <c r="P57" s="1"/>
      <c r="Q57" s="1"/>
      <c r="R57" s="1"/>
    </row>
    <row r="58" spans="3:18" ht="27" customHeight="1">
      <c r="C58" s="81">
        <v>25</v>
      </c>
      <c r="D58" s="78" t="s">
        <v>68</v>
      </c>
      <c r="E58" s="70">
        <v>0</v>
      </c>
      <c r="F58" s="71" t="s">
        <v>42</v>
      </c>
      <c r="G58" s="50" t="s">
        <v>69</v>
      </c>
      <c r="H58" s="3"/>
      <c r="I58" s="1"/>
      <c r="J58" s="1"/>
      <c r="K58" s="1"/>
      <c r="L58" s="1"/>
      <c r="M58" s="1"/>
      <c r="N58" s="1"/>
      <c r="O58" s="1"/>
      <c r="P58" s="1"/>
      <c r="Q58" s="1"/>
      <c r="R58" s="1"/>
    </row>
    <row r="59" spans="3:18" ht="38.25" customHeight="1">
      <c r="C59" s="81">
        <v>26</v>
      </c>
      <c r="D59" s="78" t="s">
        <v>70</v>
      </c>
      <c r="E59" s="70">
        <v>840000</v>
      </c>
      <c r="F59" s="71" t="s">
        <v>42</v>
      </c>
      <c r="G59" s="50" t="s">
        <v>71</v>
      </c>
      <c r="H59" s="18"/>
      <c r="I59" s="1"/>
      <c r="J59" s="1"/>
      <c r="K59" s="1"/>
      <c r="L59" s="1"/>
      <c r="M59" s="1"/>
      <c r="N59" s="1"/>
      <c r="O59" s="1"/>
      <c r="P59" s="1"/>
      <c r="Q59" s="1"/>
      <c r="R59" s="1"/>
    </row>
    <row r="60" spans="3:18" ht="39">
      <c r="C60" s="81">
        <v>27</v>
      </c>
      <c r="D60" s="78" t="s">
        <v>72</v>
      </c>
      <c r="E60" s="70">
        <v>0</v>
      </c>
      <c r="F60" s="71" t="s">
        <v>73</v>
      </c>
      <c r="G60" s="50" t="s">
        <v>74</v>
      </c>
      <c r="H60" s="3"/>
      <c r="I60" s="1"/>
      <c r="J60" s="1"/>
      <c r="K60" s="1"/>
      <c r="L60" s="1"/>
      <c r="M60" s="1"/>
      <c r="N60" s="1"/>
      <c r="O60" s="1"/>
      <c r="P60" s="1"/>
      <c r="Q60" s="1"/>
      <c r="R60" s="1"/>
    </row>
    <row r="61" spans="3:18" ht="27.75" customHeight="1">
      <c r="C61" s="81">
        <v>28</v>
      </c>
      <c r="D61" s="78" t="s">
        <v>75</v>
      </c>
      <c r="E61" s="70">
        <v>250000</v>
      </c>
      <c r="F61" s="71" t="s">
        <v>42</v>
      </c>
      <c r="G61" s="50" t="s">
        <v>76</v>
      </c>
      <c r="H61" s="3"/>
      <c r="I61" s="1"/>
      <c r="J61" s="1"/>
      <c r="K61" s="1"/>
      <c r="L61" s="1"/>
      <c r="M61" s="1"/>
      <c r="N61" s="1"/>
      <c r="O61" s="1"/>
      <c r="P61" s="1"/>
      <c r="Q61" s="1"/>
      <c r="R61" s="1"/>
    </row>
    <row r="62" spans="3:18" ht="98.25" customHeight="1">
      <c r="C62" s="81">
        <v>29</v>
      </c>
      <c r="D62" s="78" t="s">
        <v>77</v>
      </c>
      <c r="E62" s="70">
        <v>1050000</v>
      </c>
      <c r="F62" s="71" t="s">
        <v>42</v>
      </c>
      <c r="G62" s="10" t="s">
        <v>123</v>
      </c>
      <c r="H62" s="3"/>
      <c r="I62" s="1"/>
      <c r="J62" s="1"/>
      <c r="K62" s="1"/>
      <c r="L62" s="1"/>
      <c r="M62" s="1"/>
      <c r="N62" s="1"/>
      <c r="O62" s="1"/>
      <c r="P62" s="1"/>
      <c r="Q62" s="1"/>
      <c r="R62" s="1"/>
    </row>
    <row r="63" spans="3:18" ht="15.95" thickBot="1">
      <c r="C63" s="81">
        <v>30</v>
      </c>
      <c r="D63" s="27" t="s">
        <v>79</v>
      </c>
      <c r="E63" s="28">
        <f>SUM(E51:E62)</f>
        <v>30490000</v>
      </c>
      <c r="F63" s="14"/>
      <c r="G63" s="5"/>
      <c r="H63" s="3"/>
      <c r="I63" s="1"/>
      <c r="J63" s="1"/>
      <c r="K63" s="1"/>
      <c r="L63" s="1"/>
      <c r="M63" s="1"/>
      <c r="N63" s="1"/>
      <c r="O63" s="1"/>
      <c r="P63" s="1"/>
      <c r="Q63" s="1"/>
      <c r="R63" s="1"/>
    </row>
    <row r="64" spans="3:18">
      <c r="C64" s="81"/>
      <c r="D64" s="11"/>
      <c r="E64" s="16"/>
      <c r="F64" s="1"/>
      <c r="G64" s="1"/>
      <c r="H64" s="3"/>
      <c r="I64" s="1"/>
      <c r="J64" s="1"/>
      <c r="K64" s="1"/>
      <c r="L64" s="1"/>
      <c r="M64" s="1"/>
      <c r="N64" s="1"/>
      <c r="O64" s="1"/>
      <c r="P64" s="1"/>
      <c r="Q64" s="1"/>
      <c r="R64" s="1"/>
    </row>
    <row r="65" spans="3:18" ht="15.95" thickBot="1">
      <c r="C65" s="81"/>
      <c r="D65" s="11"/>
      <c r="E65" s="16"/>
      <c r="F65" s="1"/>
      <c r="G65" s="1"/>
      <c r="H65" s="3"/>
      <c r="I65" s="1"/>
      <c r="J65" s="1"/>
      <c r="K65" s="1"/>
      <c r="L65" s="1"/>
      <c r="M65" s="1"/>
      <c r="N65" s="1"/>
      <c r="O65" s="1"/>
      <c r="P65" s="1"/>
      <c r="Q65" s="1"/>
      <c r="R65" s="1"/>
    </row>
    <row r="66" spans="3:18" ht="36" customHeight="1">
      <c r="C66" s="81">
        <v>31</v>
      </c>
      <c r="D66" s="77" t="s">
        <v>80</v>
      </c>
      <c r="E66" s="68">
        <v>100000</v>
      </c>
      <c r="F66" s="69" t="s">
        <v>42</v>
      </c>
      <c r="G66" s="49" t="s">
        <v>81</v>
      </c>
      <c r="H66" s="3"/>
      <c r="I66" s="1"/>
      <c r="J66" s="1"/>
      <c r="K66" s="1"/>
      <c r="L66" s="1"/>
      <c r="M66" s="1"/>
      <c r="N66" s="1"/>
      <c r="O66" s="1"/>
      <c r="P66" s="1"/>
      <c r="Q66" s="1"/>
      <c r="R66" s="1"/>
    </row>
    <row r="67" spans="3:18" ht="27" customHeight="1">
      <c r="C67" s="81">
        <v>32</v>
      </c>
      <c r="D67" s="78" t="s">
        <v>82</v>
      </c>
      <c r="E67" s="72">
        <v>2</v>
      </c>
      <c r="F67" s="71" t="s">
        <v>83</v>
      </c>
      <c r="G67" s="50" t="s">
        <v>84</v>
      </c>
      <c r="H67" s="3"/>
      <c r="I67" s="1"/>
      <c r="J67" s="1"/>
      <c r="K67" s="1"/>
      <c r="L67" s="1"/>
      <c r="M67" s="1"/>
      <c r="N67" s="1"/>
      <c r="O67" s="1"/>
      <c r="P67" s="1"/>
      <c r="Q67" s="1"/>
      <c r="R67" s="1"/>
    </row>
    <row r="68" spans="3:18" ht="49.5" customHeight="1">
      <c r="C68" s="81">
        <v>33</v>
      </c>
      <c r="D68" s="78" t="s">
        <v>85</v>
      </c>
      <c r="E68" s="70">
        <v>50000</v>
      </c>
      <c r="F68" s="71" t="s">
        <v>42</v>
      </c>
      <c r="G68" s="50" t="s">
        <v>86</v>
      </c>
      <c r="H68" s="3"/>
      <c r="I68" s="1"/>
      <c r="J68" s="1"/>
      <c r="K68" s="1"/>
      <c r="L68" s="1"/>
      <c r="M68" s="1"/>
      <c r="N68" s="1"/>
      <c r="O68" s="1"/>
      <c r="P68" s="1"/>
      <c r="Q68" s="1"/>
      <c r="R68" s="1"/>
    </row>
    <row r="69" spans="3:18" ht="38.25" customHeight="1">
      <c r="C69" s="81">
        <v>34</v>
      </c>
      <c r="D69" s="78" t="s">
        <v>87</v>
      </c>
      <c r="E69" s="70">
        <v>0</v>
      </c>
      <c r="F69" s="71" t="s">
        <v>88</v>
      </c>
      <c r="G69" s="50" t="s">
        <v>89</v>
      </c>
      <c r="H69" s="3"/>
      <c r="I69" s="1"/>
      <c r="J69" s="1"/>
      <c r="K69" s="1"/>
      <c r="L69" s="1"/>
      <c r="M69" s="1"/>
      <c r="N69" s="1"/>
      <c r="O69" s="1"/>
      <c r="P69" s="1"/>
      <c r="Q69" s="1"/>
      <c r="R69" s="1"/>
    </row>
    <row r="70" spans="3:18" ht="74.25" customHeight="1" thickBot="1">
      <c r="C70" s="81">
        <v>35</v>
      </c>
      <c r="D70" s="79" t="s">
        <v>90</v>
      </c>
      <c r="E70" s="73">
        <f>E66-E68+E69</f>
        <v>50000</v>
      </c>
      <c r="F70" s="74"/>
      <c r="G70" s="54" t="s">
        <v>91</v>
      </c>
      <c r="H70" s="3"/>
      <c r="I70" s="1"/>
      <c r="J70" s="1"/>
      <c r="K70" s="1"/>
      <c r="L70" s="1"/>
      <c r="M70" s="1"/>
      <c r="N70" s="1"/>
      <c r="O70" s="1"/>
      <c r="P70" s="1"/>
      <c r="Q70" s="1"/>
      <c r="R70" s="1"/>
    </row>
    <row r="71" spans="3:18" ht="15.95" thickBot="1">
      <c r="C71" s="81"/>
      <c r="D71" s="1"/>
      <c r="E71" s="46"/>
      <c r="F71" s="1"/>
      <c r="G71" s="1"/>
      <c r="H71" s="3"/>
      <c r="I71" s="1"/>
      <c r="J71" s="1"/>
      <c r="K71" s="1"/>
      <c r="L71" s="1"/>
      <c r="M71" s="1"/>
      <c r="N71" s="1"/>
      <c r="O71" s="1"/>
      <c r="P71" s="1"/>
      <c r="Q71" s="1"/>
      <c r="R71" s="1"/>
    </row>
    <row r="72" spans="3:18" ht="63.75" customHeight="1" thickBot="1">
      <c r="C72" s="81">
        <v>36</v>
      </c>
      <c r="D72" s="80" t="s">
        <v>92</v>
      </c>
      <c r="E72" s="75">
        <f>E70+E47</f>
        <v>540000</v>
      </c>
      <c r="F72" s="76"/>
      <c r="G72" s="52" t="s">
        <v>93</v>
      </c>
      <c r="H72" s="3"/>
      <c r="I72" s="1"/>
      <c r="J72" s="1"/>
      <c r="K72" s="1"/>
      <c r="L72" s="1"/>
      <c r="M72" s="1"/>
      <c r="N72" s="1"/>
      <c r="O72" s="1"/>
      <c r="P72" s="1"/>
      <c r="Q72" s="1"/>
      <c r="R72" s="1"/>
    </row>
    <row r="73" spans="3:18" ht="15.95" thickBot="1">
      <c r="C73" s="78"/>
      <c r="D73" s="1"/>
      <c r="E73" s="1"/>
      <c r="F73" s="1"/>
      <c r="G73" s="1"/>
      <c r="H73" s="3"/>
    </row>
    <row r="74" spans="3:18">
      <c r="C74" s="82"/>
      <c r="D74" s="30" t="s">
        <v>94</v>
      </c>
      <c r="E74" s="31"/>
      <c r="F74" s="1"/>
      <c r="G74" s="1"/>
      <c r="H74" s="3"/>
    </row>
    <row r="75" spans="3:18">
      <c r="C75" s="82">
        <v>37</v>
      </c>
      <c r="D75" s="6" t="s">
        <v>95</v>
      </c>
      <c r="E75" s="66">
        <f>(E10+E11+E13+E14)/E16</f>
        <v>0.91304347826086951</v>
      </c>
      <c r="F75" s="1"/>
      <c r="G75" s="1"/>
      <c r="H75" s="3"/>
    </row>
    <row r="76" spans="3:18">
      <c r="C76" s="82">
        <v>38</v>
      </c>
      <c r="D76" s="6" t="s">
        <v>96</v>
      </c>
      <c r="E76" s="86">
        <f>E47/E16</f>
        <v>4260.869565217391</v>
      </c>
      <c r="F76" s="1"/>
      <c r="G76" s="1"/>
      <c r="H76" s="3"/>
    </row>
    <row r="77" spans="3:18">
      <c r="C77" s="78">
        <v>37</v>
      </c>
      <c r="D77" s="6" t="s">
        <v>97</v>
      </c>
      <c r="E77" s="32">
        <f>E40/E24</f>
        <v>3489.7713598074611</v>
      </c>
      <c r="F77" s="1"/>
      <c r="G77" s="1"/>
      <c r="H77" s="3"/>
      <c r="J77" s="55"/>
    </row>
    <row r="78" spans="3:18">
      <c r="C78" s="2"/>
      <c r="D78" s="67" t="s">
        <v>98</v>
      </c>
      <c r="E78" s="32">
        <f>E34/(E10*E18)</f>
        <v>2833.3333333333335</v>
      </c>
      <c r="F78" s="1"/>
      <c r="G78" s="1"/>
      <c r="H78" s="3"/>
      <c r="J78" s="55"/>
    </row>
    <row r="79" spans="3:18">
      <c r="C79" s="2"/>
      <c r="D79" s="67" t="s">
        <v>99</v>
      </c>
      <c r="E79" s="32">
        <f>E35/(E11*E19)</f>
        <v>2830.8823529411766</v>
      </c>
      <c r="F79" s="1"/>
      <c r="G79" s="1"/>
      <c r="H79" s="3"/>
      <c r="J79" s="55"/>
    </row>
    <row r="80" spans="3:18">
      <c r="C80" s="2"/>
      <c r="D80" s="67" t="s">
        <v>100</v>
      </c>
      <c r="E80" s="32" t="e">
        <f t="shared" ref="E80:E83" si="0">E36/(E12*E20)</f>
        <v>#DIV/0!</v>
      </c>
      <c r="F80" s="1"/>
      <c r="G80" s="1"/>
      <c r="H80" s="3"/>
      <c r="J80" s="55"/>
    </row>
    <row r="81" spans="3:10">
      <c r="C81" s="2"/>
      <c r="D81" s="67" t="s">
        <v>101</v>
      </c>
      <c r="E81" s="32" t="e">
        <f t="shared" si="0"/>
        <v>#DIV/0!</v>
      </c>
      <c r="F81" s="1"/>
      <c r="G81" s="1"/>
      <c r="H81" s="3"/>
      <c r="J81" s="55"/>
    </row>
    <row r="82" spans="3:10">
      <c r="C82" s="2"/>
      <c r="D82" s="67" t="s">
        <v>102</v>
      </c>
      <c r="E82" s="32">
        <f t="shared" si="0"/>
        <v>4500</v>
      </c>
      <c r="F82" s="1"/>
      <c r="G82" s="1"/>
      <c r="H82" s="3"/>
      <c r="J82" s="55"/>
    </row>
    <row r="83" spans="3:10">
      <c r="C83" s="2"/>
      <c r="D83" s="67" t="s">
        <v>103</v>
      </c>
      <c r="E83" s="32">
        <f t="shared" si="0"/>
        <v>4800</v>
      </c>
      <c r="F83" s="1"/>
      <c r="G83" s="1"/>
      <c r="H83" s="3"/>
      <c r="J83" s="55"/>
    </row>
    <row r="84" spans="3:10">
      <c r="C84" s="2">
        <v>38</v>
      </c>
      <c r="D84" s="6" t="s">
        <v>104</v>
      </c>
      <c r="E84" s="32">
        <f>E41/E25</f>
        <v>0</v>
      </c>
      <c r="F84" s="1"/>
      <c r="G84" s="1"/>
      <c r="H84" s="3"/>
    </row>
    <row r="85" spans="3:10">
      <c r="C85" s="2">
        <v>39</v>
      </c>
      <c r="D85" s="6" t="s">
        <v>105</v>
      </c>
      <c r="E85" s="32">
        <f>E42/E26</f>
        <v>1250</v>
      </c>
      <c r="F85" s="1"/>
      <c r="G85" s="1"/>
      <c r="H85" s="3"/>
      <c r="J85" s="55"/>
    </row>
    <row r="86" spans="3:10">
      <c r="C86" s="2">
        <v>40</v>
      </c>
      <c r="D86" s="6" t="s">
        <v>106</v>
      </c>
      <c r="E86" s="32" t="e">
        <f>E43/E27</f>
        <v>#DIV/0!</v>
      </c>
      <c r="F86" s="1"/>
      <c r="G86" s="1"/>
      <c r="H86" s="3"/>
    </row>
    <row r="87" spans="3:10">
      <c r="C87" s="2">
        <v>41</v>
      </c>
      <c r="D87" s="6" t="s">
        <v>107</v>
      </c>
      <c r="E87" s="32">
        <f>E42/E28</f>
        <v>20000</v>
      </c>
      <c r="F87" s="1"/>
      <c r="G87" s="1"/>
      <c r="H87" s="3"/>
    </row>
    <row r="88" spans="3:10">
      <c r="C88" s="2">
        <v>42</v>
      </c>
      <c r="D88" s="6" t="s">
        <v>108</v>
      </c>
      <c r="E88" s="33">
        <f>SUM(E51:E52)/E30</f>
        <v>588.14681107099887</v>
      </c>
      <c r="F88" s="1"/>
      <c r="G88" s="1"/>
      <c r="H88" s="3"/>
    </row>
    <row r="89" spans="3:10">
      <c r="C89" s="2">
        <v>43</v>
      </c>
      <c r="D89" s="6" t="s">
        <v>109</v>
      </c>
      <c r="E89" s="33">
        <f>E53/E30</f>
        <v>102.2864019253911</v>
      </c>
      <c r="F89" s="1"/>
      <c r="G89" s="1"/>
      <c r="H89" s="3"/>
    </row>
    <row r="90" spans="3:10">
      <c r="C90" s="2">
        <v>44</v>
      </c>
      <c r="D90" s="6" t="s">
        <v>110</v>
      </c>
      <c r="E90" s="33">
        <f>SUM(E54:E55)/E30</f>
        <v>61.371841155234662</v>
      </c>
      <c r="F90" s="1"/>
      <c r="G90" s="1"/>
      <c r="H90" s="3"/>
    </row>
    <row r="91" spans="3:10">
      <c r="C91" s="2">
        <v>45</v>
      </c>
      <c r="D91" s="6" t="s">
        <v>111</v>
      </c>
      <c r="E91" s="33">
        <f>(E56+E57)/E30</f>
        <v>2148.0144404332132</v>
      </c>
      <c r="F91" s="1"/>
      <c r="G91" s="1"/>
      <c r="H91" s="3"/>
    </row>
    <row r="92" spans="3:10">
      <c r="C92" s="2">
        <v>46</v>
      </c>
      <c r="D92" s="6" t="s">
        <v>112</v>
      </c>
      <c r="E92" s="33">
        <f>E58/E30</f>
        <v>0</v>
      </c>
      <c r="F92" s="1"/>
      <c r="G92" s="1"/>
      <c r="H92" s="3"/>
    </row>
    <row r="93" spans="3:10">
      <c r="C93" s="2">
        <v>47</v>
      </c>
      <c r="D93" s="6" t="s">
        <v>113</v>
      </c>
      <c r="E93" s="33">
        <f>E59/E30</f>
        <v>85.920577617328519</v>
      </c>
      <c r="F93" s="1"/>
      <c r="G93" s="1"/>
      <c r="H93" s="3"/>
    </row>
    <row r="94" spans="3:10">
      <c r="C94" s="2">
        <v>48</v>
      </c>
      <c r="D94" s="6" t="s">
        <v>114</v>
      </c>
      <c r="E94" s="34">
        <f>E61/E30</f>
        <v>25.571600481347776</v>
      </c>
      <c r="F94" s="1"/>
      <c r="G94" s="1"/>
      <c r="H94" s="3"/>
    </row>
    <row r="95" spans="3:10">
      <c r="C95" s="2">
        <v>49</v>
      </c>
      <c r="D95" s="6" t="s">
        <v>115</v>
      </c>
      <c r="E95" s="33">
        <f>E62/E30</f>
        <v>107.40072202166066</v>
      </c>
      <c r="F95" s="1"/>
      <c r="G95" s="1"/>
      <c r="H95" s="3"/>
    </row>
    <row r="96" spans="3:10">
      <c r="C96" s="2">
        <v>50</v>
      </c>
      <c r="D96" s="6" t="s">
        <v>116</v>
      </c>
      <c r="E96" s="35">
        <f>E58/(E56+E57)</f>
        <v>0</v>
      </c>
      <c r="F96" s="1"/>
      <c r="G96" s="1"/>
      <c r="H96" s="3"/>
    </row>
    <row r="97" spans="3:8">
      <c r="C97" s="2">
        <v>51</v>
      </c>
      <c r="D97" s="6" t="s">
        <v>117</v>
      </c>
      <c r="E97" s="35">
        <f>E59/(E56+E57+E58)</f>
        <v>0.04</v>
      </c>
      <c r="F97" s="1"/>
      <c r="G97" s="1"/>
      <c r="H97" s="3"/>
    </row>
    <row r="98" spans="3:8" ht="15.95" thickBot="1">
      <c r="C98" s="2">
        <v>52</v>
      </c>
      <c r="D98" s="13" t="s">
        <v>118</v>
      </c>
      <c r="E98" s="36">
        <f>E62/E48</f>
        <v>3.4437520498524103E-2</v>
      </c>
      <c r="F98" s="1"/>
      <c r="G98" s="1"/>
      <c r="H98" s="3"/>
    </row>
    <row r="99" spans="3:8" ht="15.95" thickBot="1">
      <c r="C99" s="19"/>
      <c r="D99" s="14"/>
      <c r="E99" s="14"/>
      <c r="F99" s="14"/>
      <c r="G99" s="14"/>
      <c r="H99" s="5"/>
    </row>
    <row r="100" spans="3:8">
      <c r="D100" s="9"/>
      <c r="E100" s="9"/>
      <c r="F100" s="9"/>
      <c r="G100" s="9"/>
      <c r="H100" s="9"/>
    </row>
  </sheetData>
  <sheetProtection algorithmName="SHA-512" hashValue="flhV2K9Kg4Amsf4zkg3tLbuZ9Z69C+UqfHkvsZWKJTCLttZ9/4k0rZjLHNrH53vHpbzqJlnOBIeuvT74BEyKFw==" saltValue="wqR7txP44EdEaD94NzmMmA==" spinCount="100000" sheet="1" objects="1" scenarios="1" selectLockedCells="1" selectUnlockedCells="1"/>
  <mergeCells count="4">
    <mergeCell ref="C3:G3"/>
    <mergeCell ref="C6:G6"/>
    <mergeCell ref="G33:G43"/>
    <mergeCell ref="G45:G46"/>
  </mergeCells>
  <conditionalFormatting sqref="E62">
    <cfRule type="expression" dxfId="2" priority="3">
      <formula>E62&gt;0.05*SUM(E51:E61)</formula>
    </cfRule>
  </conditionalFormatting>
  <conditionalFormatting sqref="E70">
    <cfRule type="expression" dxfId="1" priority="2">
      <formula>E70&gt;0.1*E72</formula>
    </cfRule>
  </conditionalFormatting>
  <conditionalFormatting sqref="E72">
    <cfRule type="expression" dxfId="0" priority="1">
      <formula>$E$72&gt;1000000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9C37-1A3D-434C-888B-187F2DC5DFAD}">
  <dimension ref="A1"/>
  <sheetViews>
    <sheetView workbookViewId="0"/>
  </sheetViews>
  <sheetFormatPr defaultColWidth="8.85546875" defaultRowHeight="15"/>
  <sheetData/>
  <sheetProtection algorithmName="SHA-512" hashValue="ZpSJYnSaJuwg3Q4U0+KlhVTpx/pqMc0tLJ7HatHb+mEbWxUHUI7hjT5s6qKkFbwUG7ZugT5NBphuJChalge6vw==" saltValue="qbsBQ1cDQMPvbGbHH9W55A==" spinCount="100000" sheet="1" objects="1" scenarios="1" selectLockedCells="1" selectUnlockedCell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6369355-6b61-49c1-b1d3-5cc2524499bb" xsi:nil="true"/>
    <StatusTeamSite xmlns="86369355-6b61-49c1-b1d3-5cc2524499bb">Actueel</StatusTeamSite>
    <ExternIdentificatiekenmerk xmlns="86369355-6b61-49c1-b1d3-5cc2524499bb" xsi:nil="true"/>
    <DocumentSetDescription xmlns="http://schemas.microsoft.com/sharepoint/v3" xsi:nil="true"/>
    <IdentificatiekenmerkTeamsite xmlns="86369355-6b61-49c1-b1d3-5cc2524499bb" xsi:nil="true"/>
    <jc3f68c56f6840beaeb4d148944adba3 xmlns="86369355-6b61-49c1-b1d3-5cc2524499bb">
      <Terms xmlns="http://schemas.microsoft.com/office/infopath/2007/PartnerControls"/>
    </jc3f68c56f6840beaeb4d148944adba3>
    <BevoegdGezag xmlns="86369355-6b61-49c1-b1d3-5cc2524499bb">Gemeente Nijmegen</BevoegdGezag>
    <Aggregatieniveau xmlns="86369355-6b61-49c1-b1d3-5cc2524499bb">Dossier</Aggregatieniveau>
    <Verantwoordelijke xmlns="86369355-6b61-49c1-b1d3-5cc2524499bb">
      <UserInfo>
        <DisplayName/>
        <AccountId xsi:nil="true"/>
        <AccountType/>
      </UserInfo>
    </Verantwoordelijke>
    <l7904bdd38c54d03b88fc2860555689c xmlns="86369355-6b61-49c1-b1d3-5cc2524499bb">
      <Terms xmlns="http://schemas.microsoft.com/office/infopath/2007/PartnerControls"/>
    </l7904bdd38c54d03b88fc2860555689c>
    <_dlc_DocId xmlns="23f845dd-1135-48ab-aa6a-b067d0815857">UTYRRPMAUQV6-1653278927-740</_dlc_DocId>
    <_dlc_DocIdUrl xmlns="23f845dd-1135-48ab-aa6a-b067d0815857">
      <Url>https://irvnnijmegen.sharepoint.com/sites/P-BeoordelingstafelWoonfondsNijmegen2025/_layouts/15/DocIdRedir.aspx?ID=UTYRRPMAUQV6-1653278927-740</Url>
      <Description>UTYRRPMAUQV6-1653278927-740</Description>
    </_dlc_DocIdUrl>
  </documentManagement>
</p:properties>
</file>

<file path=customXml/item3.xml>��< ? x m l   v e r s i o n = " 1 . 0 "   e n c o d i n g = " u t f - 1 6 " ? > < D a t a M a s h u p   x m l n s = " h t t p : / / s c h e m a s . m i c r o s o f t . c o m / D a t a M a s h u p " > A A A A A B M D A A B Q S w M E F A A C A A g A + Q V r W W 2 x E s 6 j A A A A 9 g A A A B I A H A B D b 2 5 m a W c v U G F j a 2 F n Z S 5 4 b W w g o h g A K K A U A A A A A A A A A A A A A A A A A A A A A A A A A A A A h Y + x D o I w F E V / h X S n L W U h 5 F E H V z A m J s a V l A q N 8 D C 0 W P 7 N w U / y F 8 Q o 6 u Z 4 z z 3 D v f f r D V Z T 1 w Y X P V j T Y 0 Y i y k m g U f W V w T o j o z u G C V l J 2 J b q V N Y 6 m G W 0 6 W S r j D T O n V P G v P f U x 7 Q f a i Y 4 j 9 i h y H e q 0 V 1 J P r L 5 L 4 c G r S t R a S J h / x o j B Y 1 i Q W O R U A 5 s g V A Y / A p i 3 v t s f y C s x 9 a N g 5 b Y h p s c 2 B K B v T / I B 1 B L A w Q U A A I A C A D 5 B W t 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V r W S i K R 7 g O A A A A E Q A A A B M A H A B G b 3 J t d W x h c y 9 T Z W N 0 a W 9 u M S 5 t I K I Y A C i g F A A A A A A A A A A A A A A A A A A A A A A A A A A A A C t O T S 7 J z M 9 T C I b Q h t Y A U E s B A i 0 A F A A C A A g A + Q V r W W 2 x E s 6 j A A A A 9 g A A A B I A A A A A A A A A A A A A A A A A A A A A A E N v b m Z p Z y 9 Q Y W N r Y W d l L n h t b F B L A Q I t A B Q A A g A I A P k F a 1 k P y u m r p A A A A O k A A A A T A A A A A A A A A A A A A A A A A O 8 A A A B b Q 2 9 u d G V u d F 9 U e X B l c 1 0 u e G 1 s U E s B A i 0 A F A A C A A g A + Q V r W 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G Z q V r x q T w J B p b I Q T N p S s D M A A A A A A g A A A A A A E G Y A A A A B A A A g A A A A I Q c X E F S t M W 1 D 0 B + R F 4 Z k U L i V X 6 d U 4 r a C J + U U U Y J E r b 0 A A A A A D o A A A A A C A A A g A A A A a a k D m 4 K Y 3 K z r E p E A S c e l q W H p J D 3 o T m v h o P Z + 0 N U / E z 5 Q A A A A V R C j W W J w C w Q q m 7 M i I E B k Q V 7 b c V O i S u W + y B w M 9 E / r R 8 7 g 4 E / P f o B l j T e 1 s t O J G x x D j N y P 0 1 f G j Z h y s w Z G z L 1 9 O T z r u Z K A X 5 U L 2 G U k k i 8 X p v 9 A A A A A t R g J k O J s W z 2 q S H J L G 7 h E 0 G Q + G y c 2 p W C 1 i P v l R B j 3 C x 3 A 4 I K y l r P A / 7 + d 7 w E q c k U 0 A z J u i l T 7 5 W R K K 6 4 K L H 7 V b g = = < / D a t a M a s h u p > 
</file>

<file path=customXml/item4.xml><?xml version="1.0" encoding="utf-8"?>
<ct:contentTypeSchema xmlns:ct="http://schemas.microsoft.com/office/2006/metadata/contentType" xmlns:ma="http://schemas.microsoft.com/office/2006/metadata/properties/metaAttributes" ct:_="" ma:_="" ma:contentTypeName="Document" ma:contentTypeID="0x010100C2156C7A5AD6A14B83969A9A0D978F94" ma:contentTypeVersion="6" ma:contentTypeDescription="Create a new document." ma:contentTypeScope="" ma:versionID="6072ed22d3a7db96e41eea837338b7ce">
  <xsd:schema xmlns:xsd="http://www.w3.org/2001/XMLSchema" xmlns:xs="http://www.w3.org/2001/XMLSchema" xmlns:p="http://schemas.microsoft.com/office/2006/metadata/properties" xmlns:ns1="http://schemas.microsoft.com/sharepoint/v3" xmlns:ns2="23f845dd-1135-48ab-aa6a-b067d0815857" xmlns:ns3="86369355-6b61-49c1-b1d3-5cc2524499bb" xmlns:ns4="d631c7e6-69a2-4fa5-ad80-e2492a59bf33" targetNamespace="http://schemas.microsoft.com/office/2006/metadata/properties" ma:root="true" ma:fieldsID="c15194bcbfce488118316a657ad10c49" ns1:_="" ns2:_="" ns3:_="" ns4:_="">
    <xsd:import namespace="http://schemas.microsoft.com/sharepoint/v3"/>
    <xsd:import namespace="23f845dd-1135-48ab-aa6a-b067d0815857"/>
    <xsd:import namespace="86369355-6b61-49c1-b1d3-5cc2524499bb"/>
    <xsd:import namespace="d631c7e6-69a2-4fa5-ad80-e2492a59bf33"/>
    <xsd:element name="properties">
      <xsd:complexType>
        <xsd:sequence>
          <xsd:element name="documentManagement">
            <xsd:complexType>
              <xsd:all>
                <xsd:element ref="ns2:_dlc_DocId" minOccurs="0"/>
                <xsd:element ref="ns2:_dlc_DocIdUrl" minOccurs="0"/>
                <xsd:element ref="ns2:_dlc_DocIdPersistId" minOccurs="0"/>
                <xsd:element ref="ns1:DocumentSetDescription" minOccurs="0"/>
                <xsd:element ref="ns3:BevoegdGezag" minOccurs="0"/>
                <xsd:element ref="ns3:StatusTeamSite" minOccurs="0"/>
                <xsd:element ref="ns3:l7904bdd38c54d03b88fc2860555689c" minOccurs="0"/>
                <xsd:element ref="ns3:TaxCatchAll" minOccurs="0"/>
                <xsd:element ref="ns3:TaxCatchAllLabel" minOccurs="0"/>
                <xsd:element ref="ns3:Aggregatieniveau" minOccurs="0"/>
                <xsd:element ref="ns3:Verantwoordelijke" minOccurs="0"/>
                <xsd:element ref="ns3:jc3f68c56f6840beaeb4d148944adba3" minOccurs="0"/>
                <xsd:element ref="ns3:IdentificatiekenmerkTeamsite" minOccurs="0"/>
                <xsd:element ref="ns3:ExternIdentificatiekenmerk"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1"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f845dd-1135-48ab-aa6a-b067d081585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6369355-6b61-49c1-b1d3-5cc2524499bb" elementFormDefault="qualified">
    <xsd:import namespace="http://schemas.microsoft.com/office/2006/documentManagement/types"/>
    <xsd:import namespace="http://schemas.microsoft.com/office/infopath/2007/PartnerControls"/>
    <xsd:element name="BevoegdGezag" ma:index="12" nillable="true" ma:displayName="BevoegdGezag" ma:default="Gemeente Nijmegen" ma:internalName="BevoegdGezag">
      <xsd:simpleType>
        <xsd:restriction base="dms:Text">
          <xsd:maxLength value="255"/>
        </xsd:restriction>
      </xsd:simpleType>
    </xsd:element>
    <xsd:element name="StatusTeamSite" ma:index="13" nillable="true" ma:displayName="StatusTeamSite" ma:default="Actueel" ma:format="Dropdown" ma:internalName="StatusTeamSite">
      <xsd:simpleType>
        <xsd:restriction base="dms:Choice">
          <xsd:enumeration value="Actueel"/>
          <xsd:enumeration value="Gesloten"/>
        </xsd:restriction>
      </xsd:simpleType>
    </xsd:element>
    <xsd:element name="l7904bdd38c54d03b88fc2860555689c" ma:index="14" nillable="true" ma:taxonomy="true" ma:internalName="l7904bdd38c54d03b88fc2860555689c" ma:taxonomyFieldName="Afdeling" ma:displayName="Afdeling" ma:default="" ma:fieldId="{57904bdd-38c5-4d03-b88f-c2860555689c}" ma:sspId="a3752615-5dc8-4bab-8419-2963b087e6a5" ma:termSetId="3eb7be35-dc76-44f8-a2a2-1b37b77828b4" ma:anchorId="00000000-0000-0000-0000-000000000000" ma:open="false" ma:isKeyword="false">
      <xsd:complexType>
        <xsd:sequence>
          <xsd:element ref="pc:Terms" minOccurs="0" maxOccurs="1"/>
        </xsd:sequence>
      </xsd:complexType>
    </xsd:element>
    <xsd:element name="TaxCatchAll" ma:index="15" nillable="true" ma:displayName="Taxonomy Catch All Column" ma:hidden="true" ma:list="{7db2747e-0d41-4a3f-b840-015b5080fac5}" ma:internalName="TaxCatchAll" ma:showField="CatchAllData" ma:web="23f845dd-1135-48ab-aa6a-b067d0815857">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7db2747e-0d41-4a3f-b840-015b5080fac5}" ma:internalName="TaxCatchAllLabel" ma:readOnly="true" ma:showField="CatchAllDataLabel" ma:web="23f845dd-1135-48ab-aa6a-b067d0815857">
      <xsd:complexType>
        <xsd:complexContent>
          <xsd:extension base="dms:MultiChoiceLookup">
            <xsd:sequence>
              <xsd:element name="Value" type="dms:Lookup" maxOccurs="unbounded" minOccurs="0" nillable="true"/>
            </xsd:sequence>
          </xsd:extension>
        </xsd:complexContent>
      </xsd:complexType>
    </xsd:element>
    <xsd:element name="Aggregatieniveau" ma:index="18" nillable="true" ma:displayName="Aggregatieniveau" ma:default="Dossier" ma:internalName="Aggregatieniveau">
      <xsd:simpleType>
        <xsd:restriction base="dms:Text">
          <xsd:maxLength value="255"/>
        </xsd:restriction>
      </xsd:simpleType>
    </xsd:element>
    <xsd:element name="Verantwoordelijke" ma:index="19" nillable="true" ma:displayName="Verantwoordelijke" ma:list="UserInfo" ma:SharePointGroup="0" ma:internalName="Verantwoordelijk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jc3f68c56f6840beaeb4d148944adba3" ma:index="20" nillable="true" ma:taxonomy="true" ma:internalName="jc3f68c56f6840beaeb4d148944adba3" ma:taxonomyFieldName="Thema" ma:displayName="Thema" ma:default="" ma:fieldId="{3c3f68c5-6f68-40be-aeb4-d148944adba3}" ma:sspId="a3752615-5dc8-4bab-8419-2963b087e6a5" ma:termSetId="2af2695f-4462-4735-8803-6ae650e5f664" ma:anchorId="00000000-0000-0000-0000-000000000000" ma:open="false" ma:isKeyword="false">
      <xsd:complexType>
        <xsd:sequence>
          <xsd:element ref="pc:Terms" minOccurs="0" maxOccurs="1"/>
        </xsd:sequence>
      </xsd:complexType>
    </xsd:element>
    <xsd:element name="IdentificatiekenmerkTeamsite" ma:index="22" nillable="true" ma:displayName="IdentificatiekenmerkTeamsite" ma:internalName="IdentificatiekenmerkTeamsite">
      <xsd:simpleType>
        <xsd:restriction base="dms:Text">
          <xsd:maxLength value="255"/>
        </xsd:restriction>
      </xsd:simpleType>
    </xsd:element>
    <xsd:element name="ExternIdentificatiekenmerk" ma:index="23" nillable="true" ma:displayName="ExternIdentificatiekenmerk" ma:internalName="ExternIdentificatiekenmer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31c7e6-69a2-4fa5-ad80-e2492a59bf33"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B1829DB-54F5-4077-97B6-2B28561E2715}"/>
</file>

<file path=customXml/itemProps2.xml><?xml version="1.0" encoding="utf-8"?>
<ds:datastoreItem xmlns:ds="http://schemas.openxmlformats.org/officeDocument/2006/customXml" ds:itemID="{D229F8ED-145F-4C46-97C5-FE12EEFD070C}"/>
</file>

<file path=customXml/itemProps3.xml><?xml version="1.0" encoding="utf-8"?>
<ds:datastoreItem xmlns:ds="http://schemas.openxmlformats.org/officeDocument/2006/customXml" ds:itemID="{4B9A366C-7125-4D02-8F80-A15D44E39B9C}"/>
</file>

<file path=customXml/itemProps4.xml><?xml version="1.0" encoding="utf-8"?>
<ds:datastoreItem xmlns:ds="http://schemas.openxmlformats.org/officeDocument/2006/customXml" ds:itemID="{72D8AA8C-1099-43B2-BBF7-A9872D7BDF30}"/>
</file>

<file path=customXml/itemProps5.xml><?xml version="1.0" encoding="utf-8"?>
<ds:datastoreItem xmlns:ds="http://schemas.openxmlformats.org/officeDocument/2006/customXml" ds:itemID="{DA686EA7-C2C9-444B-9108-71142E3D797C}"/>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Ministerie van Economische Zaken en Klimaat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Voort, F.H.P. van der (Frank)</dc:creator>
  <cp:keywords/>
  <dc:description/>
  <cp:lastModifiedBy>Mark Weering</cp:lastModifiedBy>
  <cp:revision/>
  <dcterms:created xsi:type="dcterms:W3CDTF">2024-07-24T09:45:04Z</dcterms:created>
  <dcterms:modified xsi:type="dcterms:W3CDTF">2025-10-29T20:36:39Z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0x010100C2156C7A5AD6A14B83969A9A0D978F94</vt:lpwstr>
  </property>
  <property fmtid="{D5CDD505-2E9C-101B-9397-08002B2CF9AE}" pid="3" name="Order">
    <vt:r8>58700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Afdeling">
    <vt:lpwstr/>
  </property>
  <property fmtid="{D5CDD505-2E9C-101B-9397-08002B2CF9AE}" pid="8" name="Thema">
    <vt:lpwstr/>
  </property>
  <property fmtid="{D5CDD505-2E9C-101B-9397-08002B2CF9AE}" pid="9" name="Organisatieeenheid">
    <vt:lpwstr/>
  </property>
  <property fmtid="{D5CDD505-2E9C-101B-9397-08002B2CF9AE}" pid="10" name="_dlc_DocIdItemGuid">
    <vt:lpwstr>b809143b-1817-4e10-ab92-37e1c52a0b80</vt:lpwstr>
  </property>
  <property fmtid="{D5CDD505-2E9C-101B-9397-08002B2CF9AE}" pid="11" name="n44ced7fe27645ccaf20ac6542df7133">
    <vt:lpwstr/>
  </property>
  <property fmtid="{D5CDD505-2E9C-101B-9397-08002B2CF9AE}" pid="12" name="_SourceUrl">
    <vt:lpwstr/>
  </property>
  <property fmtid="{D5CDD505-2E9C-101B-9397-08002B2CF9AE}" pid="13" name="_SharedFileIndex">
    <vt:lpwstr/>
  </property>
</Properties>
</file>